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5-PARKMAN TWP-CARDINAL LSD" sheetId="2" r:id="rId3"/>
  </sheets>
  <calcPr fullCalcOnLoad="1"/>
</workbook>
</file>

<file path=xl/sharedStrings.xml><?xml version="1.0" encoding="utf-8"?>
<sst xmlns="http://schemas.openxmlformats.org/spreadsheetml/2006/main" count="85" uniqueCount="85">
  <si>
    <t>Oil and Gas Company #10486</t>
  </si>
  <si>
    <t>DJR WELL SERVICES INC.</t>
  </si>
  <si>
    <t>Date Generated:</t>
  </si>
  <si>
    <t>02/03/2025</t>
  </si>
  <si>
    <t>1440 COUNTY LINE ROAD</t>
  </si>
  <si>
    <t>Tax Year:</t>
  </si>
  <si>
    <t>2024</t>
  </si>
  <si>
    <t>MCDONALD, OH 44437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</si>
  <si>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</si>
  <si>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</si>
  <si>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</si>
  <si>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</si>
  <si>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</si>
  <si>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</si>
  <si>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</si>
  <si>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</si>
  <si>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</si>
  <si>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</si>
  <si>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</si>
  <si>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</si>
  <si>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</si>
  <si>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</si>
  <si>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25-PARKMAN TWP-CARDINAL LSD</t>
  </si>
  <si>
    <t>Permit Summary</t>
  </si>
  <si>
    <t>Permit</t>
  </si>
  <si>
    <t>WellName</t>
  </si>
  <si>
    <t>Districts</t>
  </si>
  <si>
    <t>34055218510000</t>
  </si>
  <si>
    <t xml:space="preserve">RAHMAN     1</t>
  </si>
  <si>
    <t>34055218520000</t>
  </si>
  <si>
    <t xml:space="preserve">MILLER ELI L     1</t>
  </si>
  <si>
    <t>34055218990000</t>
  </si>
  <si>
    <t xml:space="preserve">MILLER ELI L     2</t>
  </si>
  <si>
    <t>34055219010000</t>
  </si>
  <si>
    <t xml:space="preserve">MILLER FREEMON F     1</t>
  </si>
  <si>
    <t>34055219960000</t>
  </si>
  <si>
    <t xml:space="preserve">YODER UNIT     1</t>
  </si>
  <si>
    <t>34055219990000</t>
  </si>
  <si>
    <t xml:space="preserve">YODER R UNIT     1</t>
  </si>
  <si>
    <t>34055220000000</t>
  </si>
  <si>
    <t xml:space="preserve">TROYER     2</t>
  </si>
  <si>
    <t>34055220530000</t>
  </si>
  <si>
    <t xml:space="preserve">TROYER UNIT     3</t>
  </si>
  <si>
    <t>34055220540000</t>
  </si>
  <si>
    <t xml:space="preserve">TROYER UNIT     1-A</t>
  </si>
  <si>
    <t>34055220610000</t>
  </si>
  <si>
    <t xml:space="preserve">YODER-SOLTIS UNIT     2</t>
  </si>
  <si>
    <t>34055220620000</t>
  </si>
  <si>
    <t xml:space="preserve">YODER UNIT     2</t>
  </si>
  <si>
    <t>34055220650000</t>
  </si>
  <si>
    <t xml:space="preserve">TROYER UNIT     2-A</t>
  </si>
  <si>
    <t>34055220690000</t>
  </si>
  <si>
    <t xml:space="preserve">YODER-SOLTIS UNIT     1</t>
  </si>
  <si>
    <t>34055221000000</t>
  </si>
  <si>
    <t xml:space="preserve">YODER H     2</t>
  </si>
  <si>
    <t>34055221010000</t>
  </si>
  <si>
    <t xml:space="preserve">YODER H     1</t>
  </si>
  <si>
    <t>34055221020000</t>
  </si>
  <si>
    <t xml:space="preserve">BYLER UNIT     1</t>
  </si>
  <si>
    <t>34055221050000</t>
  </si>
  <si>
    <t xml:space="preserve">E YODER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</si>
  <si>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</si>
  <si>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</si>
  <si>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</si>
  <si>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</si>
  <si>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</si>
  <si>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</si>
  <si>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</si>
  <si>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</si>
  <si>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</si>
  <si>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</si>
  <si>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</si>
  <si>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</si>
  <si>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</si>
  <si>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</si>
  <si>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</si>
  <si>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</si>
  <si>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</si>
  <si>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</si>
  <si>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</si>
  <si>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</si>
  <si>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</si>
  <si>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</si>
  <si>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</si>
  <si>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10486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</si>
</sst>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30" headerRowCount="1">
  <autoFilter ref="A13:F30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5" displayName="DistrictTable_25" ref="A16:K33" headerRowCount="1">
  <autoFilter ref="A16:K3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0"/>
  <sheetViews>
    <sheetView workbookViewId="0"/>
  </sheetViews>
  <sheetFormatPr defaultRowHeight="15"/>
  <cols>
    <col min="1" max="1" width="37.33909225463867" customWidth="1"/>
    <col min="2" max="2" width="22.416229248046875" customWidth="1"/>
    <col min="3" max="3" width="15.996493339538574" customWidth="1"/>
    <col min="4" max="4" width="12.350568771362305" customWidth="1"/>
    <col min="5" max="5" width="40" customWidth="1"/>
    <col min="6" max="6" width="31.3496360778808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87.37</v>
      </c>
      <c r="C9" s="2">
        <v>55.389388</v>
      </c>
      <c r="D9" s="3">
        <v>19740</v>
      </c>
      <c r="E9" s="3">
        <v>8400</v>
      </c>
      <c r="F9" s="3">
        <f>[Oil Value]+[Gas Value]</f>
        <v>28140</v>
      </c>
      <c r="G9" s="4">
        <v>0</v>
      </c>
      <c r="H9" s="4">
        <v>779.88</v>
      </c>
      <c r="I9" s="4">
        <v>779.88</v>
      </c>
      <c r="J9" s="4">
        <f>[Prior Due]+[Half Due]+[Full Due]</f>
        <v>1559.76</v>
      </c>
      <c r="K9" s="0">
        <v>17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700</v>
      </c>
      <c r="D14" s="6">
        <v>160</v>
      </c>
      <c r="E14" s="8">
        <f>[Oil Value]+[Gas Value]</f>
        <v>860</v>
      </c>
      <c r="F14" s="5" t="s">
        <v>22</v>
      </c>
    </row>
    <row r="15">
      <c r="A15" s="5" t="s">
        <v>29</v>
      </c>
      <c r="B15" s="5" t="s">
        <v>30</v>
      </c>
      <c r="C15" s="6">
        <v>1190</v>
      </c>
      <c r="D15" s="6">
        <v>240</v>
      </c>
      <c r="E15" s="8">
        <f>[Oil Value]+[Gas Value]</f>
        <v>1430</v>
      </c>
      <c r="F15" s="5" t="s">
        <v>22</v>
      </c>
    </row>
    <row r="16">
      <c r="A16" s="5" t="s">
        <v>31</v>
      </c>
      <c r="B16" s="5" t="s">
        <v>32</v>
      </c>
      <c r="C16" s="6">
        <v>1190</v>
      </c>
      <c r="D16" s="6">
        <v>240</v>
      </c>
      <c r="E16" s="8">
        <f>[Oil Value]+[Gas Value]</f>
        <v>1430</v>
      </c>
      <c r="F16" s="5" t="s">
        <v>22</v>
      </c>
    </row>
    <row r="17">
      <c r="A17" s="5" t="s">
        <v>33</v>
      </c>
      <c r="B17" s="5" t="s">
        <v>34</v>
      </c>
      <c r="C17" s="6">
        <v>2250</v>
      </c>
      <c r="D17" s="6">
        <v>1710</v>
      </c>
      <c r="E17" s="8">
        <f>[Oil Value]+[Gas Value]</f>
        <v>3960</v>
      </c>
      <c r="F17" s="5" t="s">
        <v>22</v>
      </c>
    </row>
    <row r="18">
      <c r="A18" s="5" t="s">
        <v>35</v>
      </c>
      <c r="B18" s="5" t="s">
        <v>36</v>
      </c>
      <c r="C18" s="6">
        <v>1720</v>
      </c>
      <c r="D18" s="6">
        <v>1420</v>
      </c>
      <c r="E18" s="8">
        <f>[Oil Value]+[Gas Value]</f>
        <v>3140</v>
      </c>
      <c r="F18" s="5" t="s">
        <v>22</v>
      </c>
    </row>
    <row r="19">
      <c r="A19" s="5" t="s">
        <v>37</v>
      </c>
      <c r="B19" s="5" t="s">
        <v>38</v>
      </c>
      <c r="C19" s="6">
        <v>0</v>
      </c>
      <c r="D19" s="6">
        <v>90</v>
      </c>
      <c r="E19" s="8">
        <f>[Oil Value]+[Gas Value]</f>
        <v>90</v>
      </c>
      <c r="F19" s="5" t="s">
        <v>22</v>
      </c>
    </row>
    <row r="20">
      <c r="A20" s="5" t="s">
        <v>39</v>
      </c>
      <c r="B20" s="5" t="s">
        <v>40</v>
      </c>
      <c r="C20" s="6">
        <v>1380</v>
      </c>
      <c r="D20" s="6">
        <v>440</v>
      </c>
      <c r="E20" s="8">
        <f>[Oil Value]+[Gas Value]</f>
        <v>1820</v>
      </c>
      <c r="F20" s="5" t="s">
        <v>22</v>
      </c>
    </row>
    <row r="21">
      <c r="A21" s="5" t="s">
        <v>41</v>
      </c>
      <c r="B21" s="5" t="s">
        <v>42</v>
      </c>
      <c r="C21" s="6">
        <v>1380</v>
      </c>
      <c r="D21" s="6">
        <v>440</v>
      </c>
      <c r="E21" s="8">
        <f>[Oil Value]+[Gas Value]</f>
        <v>1820</v>
      </c>
      <c r="F21" s="5" t="s">
        <v>22</v>
      </c>
    </row>
    <row r="22">
      <c r="A22" s="5" t="s">
        <v>43</v>
      </c>
      <c r="B22" s="5" t="s">
        <v>44</v>
      </c>
      <c r="C22" s="6">
        <v>1320</v>
      </c>
      <c r="D22" s="6">
        <v>460</v>
      </c>
      <c r="E22" s="8">
        <f>[Oil Value]+[Gas Value]</f>
        <v>1780</v>
      </c>
      <c r="F22" s="5" t="s">
        <v>22</v>
      </c>
    </row>
    <row r="23">
      <c r="A23" s="5" t="s">
        <v>45</v>
      </c>
      <c r="B23" s="5" t="s">
        <v>46</v>
      </c>
      <c r="C23" s="6">
        <v>710</v>
      </c>
      <c r="D23" s="6">
        <v>300</v>
      </c>
      <c r="E23" s="8">
        <f>[Oil Value]+[Gas Value]</f>
        <v>1010</v>
      </c>
      <c r="F23" s="5" t="s">
        <v>22</v>
      </c>
    </row>
    <row r="24">
      <c r="A24" s="5" t="s">
        <v>47</v>
      </c>
      <c r="B24" s="5" t="s">
        <v>48</v>
      </c>
      <c r="C24" s="6">
        <v>1720</v>
      </c>
      <c r="D24" s="6">
        <v>1420</v>
      </c>
      <c r="E24" s="8">
        <f>[Oil Value]+[Gas Value]</f>
        <v>3140</v>
      </c>
      <c r="F24" s="5" t="s">
        <v>22</v>
      </c>
    </row>
    <row r="25">
      <c r="A25" s="5" t="s">
        <v>49</v>
      </c>
      <c r="B25" s="5" t="s">
        <v>50</v>
      </c>
      <c r="C25" s="6">
        <v>1410</v>
      </c>
      <c r="D25" s="6">
        <v>60</v>
      </c>
      <c r="E25" s="8">
        <f>[Oil Value]+[Gas Value]</f>
        <v>1470</v>
      </c>
      <c r="F25" s="5" t="s">
        <v>22</v>
      </c>
    </row>
    <row r="26">
      <c r="A26" s="5" t="s">
        <v>51</v>
      </c>
      <c r="B26" s="5" t="s">
        <v>52</v>
      </c>
      <c r="C26" s="6">
        <v>710</v>
      </c>
      <c r="D26" s="6">
        <v>300</v>
      </c>
      <c r="E26" s="8">
        <f>[Oil Value]+[Gas Value]</f>
        <v>1010</v>
      </c>
      <c r="F26" s="5" t="s">
        <v>22</v>
      </c>
    </row>
    <row r="27">
      <c r="A27" s="5" t="s">
        <v>53</v>
      </c>
      <c r="B27" s="5" t="s">
        <v>54</v>
      </c>
      <c r="C27" s="6">
        <v>1120</v>
      </c>
      <c r="D27" s="6">
        <v>170</v>
      </c>
      <c r="E27" s="8">
        <f>[Oil Value]+[Gas Value]</f>
        <v>1290</v>
      </c>
      <c r="F27" s="5" t="s">
        <v>22</v>
      </c>
    </row>
    <row r="28">
      <c r="A28" s="5" t="s">
        <v>55</v>
      </c>
      <c r="B28" s="5" t="s">
        <v>56</v>
      </c>
      <c r="C28" s="6">
        <v>1120</v>
      </c>
      <c r="D28" s="6">
        <v>170</v>
      </c>
      <c r="E28" s="8">
        <f>[Oil Value]+[Gas Value]</f>
        <v>1290</v>
      </c>
      <c r="F28" s="5" t="s">
        <v>22</v>
      </c>
    </row>
    <row r="29">
      <c r="A29" s="5" t="s">
        <v>57</v>
      </c>
      <c r="B29" s="5" t="s">
        <v>58</v>
      </c>
      <c r="C29" s="6">
        <v>1310</v>
      </c>
      <c r="D29" s="6">
        <v>370</v>
      </c>
      <c r="E29" s="8">
        <f>[Oil Value]+[Gas Value]</f>
        <v>1680</v>
      </c>
      <c r="F29" s="5" t="s">
        <v>22</v>
      </c>
    </row>
    <row r="30">
      <c r="A30" s="5" t="s">
        <v>59</v>
      </c>
      <c r="B30" s="5" t="s">
        <v>60</v>
      </c>
      <c r="C30" s="6">
        <v>510</v>
      </c>
      <c r="D30" s="6">
        <v>410</v>
      </c>
      <c r="E30" s="8">
        <f>[Oil Value]+[Gas Value]</f>
        <v>920</v>
      </c>
      <c r="F30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3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2.41622924804687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65</v>
      </c>
      <c r="E2" s="0" t="s">
        <v>66</v>
      </c>
    </row>
    <row r="3">
      <c r="A3" s="0" t="s">
        <v>67</v>
      </c>
      <c r="B3" s="4">
        <v>0</v>
      </c>
      <c r="C3" s="4">
        <v>1229.91</v>
      </c>
      <c r="D3" s="4">
        <v>1229.91</v>
      </c>
      <c r="E3" s="4">
        <f>[Prior]+[First]+[Second]</f>
        <v>2459.82</v>
      </c>
    </row>
    <row r="4">
      <c r="A4" s="0" t="s">
        <v>68</v>
      </c>
      <c r="B4" s="4">
        <v>0</v>
      </c>
      <c r="C4" s="4">
        <v>-450.03</v>
      </c>
      <c r="D4" s="4">
        <v>-450.03</v>
      </c>
      <c r="E4" s="4">
        <f>[Prior]+[First]+[Second]</f>
        <v>-900.06</v>
      </c>
    </row>
    <row r="5">
      <c r="A5" s="0" t="s">
        <v>69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72</v>
      </c>
      <c r="B8" s="4">
        <v>0</v>
      </c>
      <c r="C8" s="4">
        <v>779.88</v>
      </c>
      <c r="D8" s="4">
        <v>779.88</v>
      </c>
      <c r="E8" s="4">
        <f>[Prior]+[First]+[Second]</f>
        <v>1559.76</v>
      </c>
    </row>
    <row r="9">
      <c r="A9" s="0" t="s">
        <v>73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75</v>
      </c>
      <c r="B11" s="4">
        <v>0</v>
      </c>
      <c r="C11" s="4">
        <v>779.88</v>
      </c>
      <c r="D11" s="4">
        <v>779.88</v>
      </c>
      <c r="E11" s="4">
        <f>[Prior]+[First]+[Second]</f>
        <v>1559.76</v>
      </c>
    </row>
    <row r="12">
      <c r="A12" s="0" t="s">
        <v>76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77</v>
      </c>
      <c r="B13" s="4">
        <v>0</v>
      </c>
      <c r="C13" s="4">
        <v>779.88</v>
      </c>
      <c r="D13" s="4">
        <v>779.88</v>
      </c>
      <c r="E13" s="4">
        <f>[Prior]+[First]+[Second]</f>
        <v>1559.76</v>
      </c>
    </row>
    <row r="15">
      <c r="A15" s="1" t="s">
        <v>78</v>
      </c>
    </row>
    <row r="16">
      <c r="A16" s="0" t="s">
        <v>79</v>
      </c>
      <c r="B16" s="0" t="s">
        <v>80</v>
      </c>
      <c r="C16" s="0" t="s">
        <v>81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82</v>
      </c>
      <c r="K16" s="0" t="s">
        <v>83</v>
      </c>
    </row>
    <row r="17">
      <c r="A17" s="0" t="s">
        <v>84</v>
      </c>
      <c r="B17" s="0" t="s">
        <v>27</v>
      </c>
      <c r="C17" s="0" t="s">
        <v>28</v>
      </c>
      <c r="D17" s="0" t="s">
        <v>22</v>
      </c>
      <c r="E17" s="2">
        <v>87.37</v>
      </c>
      <c r="F17" s="2">
        <v>55.389388</v>
      </c>
      <c r="G17" s="3">
        <v>700</v>
      </c>
      <c r="H17" s="3">
        <v>160</v>
      </c>
      <c r="I17" s="3">
        <f>[Oil Value]+[Gas Value]</f>
        <v>860</v>
      </c>
      <c r="J17" s="9">
        <f>IF(SUM([Total Value])=0,0,[Total Value]/SUM([Total Value]))</f>
        <v>0.030561478322672354</v>
      </c>
      <c r="K17" s="10">
        <v>47.76</v>
      </c>
    </row>
    <row r="18">
      <c r="A18" s="0" t="s">
        <v>84</v>
      </c>
      <c r="B18" s="0" t="s">
        <v>29</v>
      </c>
      <c r="C18" s="0" t="s">
        <v>30</v>
      </c>
      <c r="D18" s="0" t="s">
        <v>22</v>
      </c>
      <c r="E18" s="2">
        <v>87.37</v>
      </c>
      <c r="F18" s="2">
        <v>55.389388</v>
      </c>
      <c r="G18" s="3">
        <v>1190</v>
      </c>
      <c r="H18" s="3">
        <v>240</v>
      </c>
      <c r="I18" s="3">
        <f>[Oil Value]+[Gas Value]</f>
        <v>1430</v>
      </c>
      <c r="J18" s="9">
        <f>IF(SUM([Total Value])=0,0,[Total Value]/SUM([Total Value]))</f>
        <v>0.05081734186211798</v>
      </c>
      <c r="K18" s="10">
        <v>79.3</v>
      </c>
    </row>
    <row r="19">
      <c r="A19" s="0" t="s">
        <v>84</v>
      </c>
      <c r="B19" s="0" t="s">
        <v>31</v>
      </c>
      <c r="C19" s="0" t="s">
        <v>32</v>
      </c>
      <c r="D19" s="0" t="s">
        <v>22</v>
      </c>
      <c r="E19" s="2">
        <v>87.37</v>
      </c>
      <c r="F19" s="2">
        <v>55.389388</v>
      </c>
      <c r="G19" s="3">
        <v>1190</v>
      </c>
      <c r="H19" s="3">
        <v>240</v>
      </c>
      <c r="I19" s="3">
        <f>[Oil Value]+[Gas Value]</f>
        <v>1430</v>
      </c>
      <c r="J19" s="9">
        <f>IF(SUM([Total Value])=0,0,[Total Value]/SUM([Total Value]))</f>
        <v>0.05081734186211798</v>
      </c>
      <c r="K19" s="10">
        <v>79.3</v>
      </c>
    </row>
    <row r="20">
      <c r="A20" s="0" t="s">
        <v>84</v>
      </c>
      <c r="B20" s="0" t="s">
        <v>33</v>
      </c>
      <c r="C20" s="0" t="s">
        <v>34</v>
      </c>
      <c r="D20" s="0" t="s">
        <v>22</v>
      </c>
      <c r="E20" s="2">
        <v>87.37</v>
      </c>
      <c r="F20" s="2">
        <v>55.389388</v>
      </c>
      <c r="G20" s="3">
        <v>2250</v>
      </c>
      <c r="H20" s="3">
        <v>1710</v>
      </c>
      <c r="I20" s="3">
        <f>[Oil Value]+[Gas Value]</f>
        <v>3960</v>
      </c>
      <c r="J20" s="9">
        <f>IF(SUM([Total Value])=0,0,[Total Value]/SUM([Total Value]))</f>
        <v>0.14072494669509597</v>
      </c>
      <c r="K20" s="10">
        <v>219.4</v>
      </c>
    </row>
    <row r="21">
      <c r="A21" s="0" t="s">
        <v>84</v>
      </c>
      <c r="B21" s="0" t="s">
        <v>35</v>
      </c>
      <c r="C21" s="0" t="s">
        <v>36</v>
      </c>
      <c r="D21" s="0" t="s">
        <v>22</v>
      </c>
      <c r="E21" s="2">
        <v>87.37</v>
      </c>
      <c r="F21" s="2">
        <v>55.389388</v>
      </c>
      <c r="G21" s="3">
        <v>1720</v>
      </c>
      <c r="H21" s="3">
        <v>1420</v>
      </c>
      <c r="I21" s="3">
        <f>[Oil Value]+[Gas Value]</f>
        <v>3140</v>
      </c>
      <c r="J21" s="9">
        <f>IF(SUM([Total Value])=0,0,[Total Value]/SUM([Total Value]))</f>
        <v>0.11158493248045488</v>
      </c>
      <c r="K21" s="10">
        <v>173.96</v>
      </c>
    </row>
    <row r="22">
      <c r="A22" s="0" t="s">
        <v>84</v>
      </c>
      <c r="B22" s="0" t="s">
        <v>37</v>
      </c>
      <c r="C22" s="0" t="s">
        <v>38</v>
      </c>
      <c r="D22" s="0" t="s">
        <v>22</v>
      </c>
      <c r="E22" s="2">
        <v>87.37</v>
      </c>
      <c r="F22" s="2">
        <v>55.389388</v>
      </c>
      <c r="G22" s="3">
        <v>0</v>
      </c>
      <c r="H22" s="3">
        <v>90</v>
      </c>
      <c r="I22" s="3">
        <f>[Oil Value]+[Gas Value]</f>
        <v>90</v>
      </c>
      <c r="J22" s="9">
        <f>IF(SUM([Total Value])=0,0,[Total Value]/SUM([Total Value]))</f>
        <v>0.0031982942430703624</v>
      </c>
      <c r="K22" s="10">
        <v>5.1</v>
      </c>
    </row>
    <row r="23">
      <c r="A23" s="0" t="s">
        <v>84</v>
      </c>
      <c r="B23" s="0" t="s">
        <v>39</v>
      </c>
      <c r="C23" s="0" t="s">
        <v>40</v>
      </c>
      <c r="D23" s="0" t="s">
        <v>22</v>
      </c>
      <c r="E23" s="2">
        <v>87.37</v>
      </c>
      <c r="F23" s="2">
        <v>55.389388</v>
      </c>
      <c r="G23" s="3">
        <v>1380</v>
      </c>
      <c r="H23" s="3">
        <v>440</v>
      </c>
      <c r="I23" s="3">
        <f>[Oil Value]+[Gas Value]</f>
        <v>1820</v>
      </c>
      <c r="J23" s="9">
        <f>IF(SUM([Total Value])=0,0,[Total Value]/SUM([Total Value]))</f>
        <v>0.06467661691542288</v>
      </c>
      <c r="K23" s="10">
        <v>100.92</v>
      </c>
    </row>
    <row r="24">
      <c r="A24" s="0" t="s">
        <v>84</v>
      </c>
      <c r="B24" s="0" t="s">
        <v>41</v>
      </c>
      <c r="C24" s="0" t="s">
        <v>42</v>
      </c>
      <c r="D24" s="0" t="s">
        <v>22</v>
      </c>
      <c r="E24" s="2">
        <v>87.37</v>
      </c>
      <c r="F24" s="2">
        <v>55.389388</v>
      </c>
      <c r="G24" s="3">
        <v>1380</v>
      </c>
      <c r="H24" s="3">
        <v>440</v>
      </c>
      <c r="I24" s="3">
        <f>[Oil Value]+[Gas Value]</f>
        <v>1820</v>
      </c>
      <c r="J24" s="9">
        <f>IF(SUM([Total Value])=0,0,[Total Value]/SUM([Total Value]))</f>
        <v>0.06467661691542288</v>
      </c>
      <c r="K24" s="10">
        <v>100.92</v>
      </c>
    </row>
    <row r="25">
      <c r="A25" s="0" t="s">
        <v>84</v>
      </c>
      <c r="B25" s="0" t="s">
        <v>43</v>
      </c>
      <c r="C25" s="0" t="s">
        <v>44</v>
      </c>
      <c r="D25" s="0" t="s">
        <v>22</v>
      </c>
      <c r="E25" s="2">
        <v>87.37</v>
      </c>
      <c r="F25" s="2">
        <v>55.389388</v>
      </c>
      <c r="G25" s="3">
        <v>1320</v>
      </c>
      <c r="H25" s="3">
        <v>460</v>
      </c>
      <c r="I25" s="3">
        <f>[Oil Value]+[Gas Value]</f>
        <v>1780</v>
      </c>
      <c r="J25" s="9">
        <f>IF(SUM([Total Value])=0,0,[Total Value]/SUM([Total Value]))</f>
        <v>0.06325515280739161</v>
      </c>
      <c r="K25" s="10">
        <v>98.6</v>
      </c>
    </row>
    <row r="26">
      <c r="A26" s="0" t="s">
        <v>84</v>
      </c>
      <c r="B26" s="0" t="s">
        <v>45</v>
      </c>
      <c r="C26" s="0" t="s">
        <v>46</v>
      </c>
      <c r="D26" s="0" t="s">
        <v>22</v>
      </c>
      <c r="E26" s="2">
        <v>87.37</v>
      </c>
      <c r="F26" s="2">
        <v>55.389388</v>
      </c>
      <c r="G26" s="3">
        <v>710</v>
      </c>
      <c r="H26" s="3">
        <v>300</v>
      </c>
      <c r="I26" s="3">
        <f>[Oil Value]+[Gas Value]</f>
        <v>1010</v>
      </c>
      <c r="J26" s="9">
        <f>IF(SUM([Total Value])=0,0,[Total Value]/SUM([Total Value]))</f>
        <v>0.035891968727789623</v>
      </c>
      <c r="K26" s="10">
        <v>55.96</v>
      </c>
    </row>
    <row r="27">
      <c r="A27" s="0" t="s">
        <v>84</v>
      </c>
      <c r="B27" s="0" t="s">
        <v>47</v>
      </c>
      <c r="C27" s="0" t="s">
        <v>48</v>
      </c>
      <c r="D27" s="0" t="s">
        <v>22</v>
      </c>
      <c r="E27" s="2">
        <v>87.37</v>
      </c>
      <c r="F27" s="2">
        <v>55.389388</v>
      </c>
      <c r="G27" s="3">
        <v>1720</v>
      </c>
      <c r="H27" s="3">
        <v>1420</v>
      </c>
      <c r="I27" s="3">
        <f>[Oil Value]+[Gas Value]</f>
        <v>3140</v>
      </c>
      <c r="J27" s="9">
        <f>IF(SUM([Total Value])=0,0,[Total Value]/SUM([Total Value]))</f>
        <v>0.11158493248045488</v>
      </c>
      <c r="K27" s="10">
        <v>173.96</v>
      </c>
    </row>
    <row r="28">
      <c r="A28" s="0" t="s">
        <v>84</v>
      </c>
      <c r="B28" s="0" t="s">
        <v>49</v>
      </c>
      <c r="C28" s="0" t="s">
        <v>50</v>
      </c>
      <c r="D28" s="0" t="s">
        <v>22</v>
      </c>
      <c r="E28" s="2">
        <v>87.37</v>
      </c>
      <c r="F28" s="2">
        <v>55.389388</v>
      </c>
      <c r="G28" s="3">
        <v>1410</v>
      </c>
      <c r="H28" s="3">
        <v>60</v>
      </c>
      <c r="I28" s="3">
        <f>[Oil Value]+[Gas Value]</f>
        <v>1470</v>
      </c>
      <c r="J28" s="9">
        <f>IF(SUM([Total Value])=0,0,[Total Value]/SUM([Total Value]))</f>
        <v>0.05223880597014925</v>
      </c>
      <c r="K28" s="10">
        <v>81.54</v>
      </c>
    </row>
    <row r="29">
      <c r="A29" s="0" t="s">
        <v>84</v>
      </c>
      <c r="B29" s="0" t="s">
        <v>51</v>
      </c>
      <c r="C29" s="0" t="s">
        <v>52</v>
      </c>
      <c r="D29" s="0" t="s">
        <v>22</v>
      </c>
      <c r="E29" s="2">
        <v>87.37</v>
      </c>
      <c r="F29" s="2">
        <v>55.389388</v>
      </c>
      <c r="G29" s="3">
        <v>710</v>
      </c>
      <c r="H29" s="3">
        <v>300</v>
      </c>
      <c r="I29" s="3">
        <f>[Oil Value]+[Gas Value]</f>
        <v>1010</v>
      </c>
      <c r="J29" s="9">
        <f>IF(SUM([Total Value])=0,0,[Total Value]/SUM([Total Value]))</f>
        <v>0.035891968727789623</v>
      </c>
      <c r="K29" s="10">
        <v>55.96</v>
      </c>
    </row>
    <row r="30">
      <c r="A30" s="0" t="s">
        <v>84</v>
      </c>
      <c r="B30" s="0" t="s">
        <v>53</v>
      </c>
      <c r="C30" s="0" t="s">
        <v>54</v>
      </c>
      <c r="D30" s="0" t="s">
        <v>22</v>
      </c>
      <c r="E30" s="2">
        <v>87.37</v>
      </c>
      <c r="F30" s="2">
        <v>55.389388</v>
      </c>
      <c r="G30" s="3">
        <v>1120</v>
      </c>
      <c r="H30" s="3">
        <v>170</v>
      </c>
      <c r="I30" s="3">
        <f>[Oil Value]+[Gas Value]</f>
        <v>1290</v>
      </c>
      <c r="J30" s="9">
        <f>IF(SUM([Total Value])=0,0,[Total Value]/SUM([Total Value]))</f>
        <v>0.04584221748400853</v>
      </c>
      <c r="K30" s="10">
        <v>71.52</v>
      </c>
    </row>
    <row r="31">
      <c r="A31" s="0" t="s">
        <v>84</v>
      </c>
      <c r="B31" s="0" t="s">
        <v>55</v>
      </c>
      <c r="C31" s="0" t="s">
        <v>56</v>
      </c>
      <c r="D31" s="0" t="s">
        <v>22</v>
      </c>
      <c r="E31" s="2">
        <v>87.37</v>
      </c>
      <c r="F31" s="2">
        <v>55.389388</v>
      </c>
      <c r="G31" s="3">
        <v>1120</v>
      </c>
      <c r="H31" s="3">
        <v>170</v>
      </c>
      <c r="I31" s="3">
        <f>[Oil Value]+[Gas Value]</f>
        <v>1290</v>
      </c>
      <c r="J31" s="9">
        <f>IF(SUM([Total Value])=0,0,[Total Value]/SUM([Total Value]))</f>
        <v>0.04584221748400853</v>
      </c>
      <c r="K31" s="10">
        <v>71.52</v>
      </c>
    </row>
    <row r="32">
      <c r="A32" s="0" t="s">
        <v>84</v>
      </c>
      <c r="B32" s="0" t="s">
        <v>57</v>
      </c>
      <c r="C32" s="0" t="s">
        <v>58</v>
      </c>
      <c r="D32" s="0" t="s">
        <v>22</v>
      </c>
      <c r="E32" s="2">
        <v>87.37</v>
      </c>
      <c r="F32" s="2">
        <v>55.389388</v>
      </c>
      <c r="G32" s="3">
        <v>1310</v>
      </c>
      <c r="H32" s="3">
        <v>370</v>
      </c>
      <c r="I32" s="3">
        <f>[Oil Value]+[Gas Value]</f>
        <v>1680</v>
      </c>
      <c r="J32" s="9">
        <f>IF(SUM([Total Value])=0,0,[Total Value]/SUM([Total Value]))</f>
        <v>0.05970149253731344</v>
      </c>
      <c r="K32" s="10">
        <v>93.12</v>
      </c>
    </row>
    <row r="33">
      <c r="A33" s="0" t="s">
        <v>84</v>
      </c>
      <c r="B33" s="0" t="s">
        <v>59</v>
      </c>
      <c r="C33" s="0" t="s">
        <v>60</v>
      </c>
      <c r="D33" s="0" t="s">
        <v>22</v>
      </c>
      <c r="E33" s="2">
        <v>87.37</v>
      </c>
      <c r="F33" s="2">
        <v>55.389388</v>
      </c>
      <c r="G33" s="3">
        <v>510</v>
      </c>
      <c r="H33" s="3">
        <v>410</v>
      </c>
      <c r="I33" s="3">
        <f>[Oil Value]+[Gas Value]</f>
        <v>920</v>
      </c>
      <c r="J33" s="9">
        <f>IF(SUM([Total Value])=0,0,[Total Value]/SUM([Total Value]))</f>
        <v>0.032693674484719264</v>
      </c>
      <c r="K33" s="10">
        <v>50.92</v>
      </c>
    </row>
  </sheetData>
  <headerFooter/>
  <tableParts>
    <tablePart r:id="rId1"/>
    <tablePart r:id="rId2"/>
  </tableParts>
</worksheet>
</file>