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6-HUNTSBURG TWP-CARDINAL LSD" sheetId="2" r:id="rId3"/>
    <sheet name="18-MIDDLEFIELD TWP-CARDINAL LSD" sheetId="3" r:id="rId4"/>
    <sheet name="20-MONTVILLE TWP-BERKSHIRE LSD" sheetId="4" r:id="rId5"/>
    <sheet name="30-THOMPSON TWP-BERKSHIRE LSD" sheetId="5" r:id="rId6"/>
  </sheets>
  <calcPr fullCalcOnLoad="1"/>
</workbook>
</file>

<file path=xl/sharedStrings.xml><?xml version="1.0" encoding="utf-8"?>
<sst xmlns="http://schemas.openxmlformats.org/spreadsheetml/2006/main" count="86" uniqueCount="86">
  <si>
    <t>Oil and Gas Company #10559</t>
  </si>
  <si>
    <t>BUSTED KNUCKLE OIL &amp; GAS LLC</t>
  </si>
  <si>
    <t>Date Generated:</t>
  </si>
  <si>
    <t>01/08/2026</t>
  </si>
  <si>
    <t>P.O. BOX 468</t>
  </si>
  <si>
    <t>Tax Year:</t>
  </si>
  <si>
    <t>2025</t>
  </si>
  <si>
    <t>JEFFERSON, OH 44047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</si>
  <si>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</si>
  <si>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</si>
  <si>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</si>
  <si>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</si>
  <si>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</si>
  <si>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</si>
  <si>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</si>
  <si>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</si>
  <si>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</si>
  <si>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</si>
  <si>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</si>
  <si>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</si>
  <si>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</si>
  <si>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</si>
  <si>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16-HUNTSBURG TWP-CARDINAL LSD</t>
  </si>
  <si>
    <t>18-MIDDLEFIELD TWP-CARDINAL LSD</t>
  </si>
  <si>
    <t>20-MONTVILLE TWP-BERKSHIRE LSD</t>
  </si>
  <si>
    <t>30-THOMPSON TWP-BERKSHIRE LSD</t>
  </si>
  <si>
    <t>Permit Summary</t>
  </si>
  <si>
    <t>Permit</t>
  </si>
  <si>
    <t>WellName</t>
  </si>
  <si>
    <t>Districts</t>
  </si>
  <si>
    <t>34055205190000</t>
  </si>
  <si>
    <t>STEWART UNIT # 1</t>
  </si>
  <si>
    <t>34055205270000</t>
  </si>
  <si>
    <t xml:space="preserve">GEAUGA ROAD UNIT     2</t>
  </si>
  <si>
    <t>34055207900000</t>
  </si>
  <si>
    <t xml:space="preserve">TURNER     1</t>
  </si>
  <si>
    <t>34055208010000</t>
  </si>
  <si>
    <t xml:space="preserve">D. MCELROY     1</t>
  </si>
  <si>
    <t>34055208020000</t>
  </si>
  <si>
    <t xml:space="preserve">L. HUNT     2</t>
  </si>
  <si>
    <t>34055208080000</t>
  </si>
  <si>
    <t>FEATSENT # 1</t>
  </si>
  <si>
    <t>34055208100000</t>
  </si>
  <si>
    <t>FEATSENT # 2</t>
  </si>
  <si>
    <t>34055208440000</t>
  </si>
  <si>
    <t>ZROLKA # 1</t>
  </si>
  <si>
    <t>34055208450000</t>
  </si>
  <si>
    <t>ZROLKA # 2</t>
  </si>
  <si>
    <t>34055209320000</t>
  </si>
  <si>
    <t>R. DUPAY # 1</t>
  </si>
  <si>
    <t>34055209620000</t>
  </si>
  <si>
    <t>BATTLES # 1</t>
  </si>
  <si>
    <t>34055209950000</t>
  </si>
  <si>
    <t>S. MULLNER # 1</t>
  </si>
  <si>
    <t>34055211560000</t>
  </si>
  <si>
    <t>POLOMSKY # 1 (1478)</t>
  </si>
  <si>
    <t>34055212450000</t>
  </si>
  <si>
    <t>D. MILLER # 1</t>
  </si>
  <si>
    <t>34055212640000</t>
  </si>
  <si>
    <t>BATTLES # 2 (1818)</t>
  </si>
  <si>
    <t>34055212650000</t>
  </si>
  <si>
    <t>BATTLES # 3 (1867)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</si>
  <si>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</si>
  <si>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</si>
  <si>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</si>
  <si>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</si>
  <si>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</si>
  <si>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</si>
  <si>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</si>
  <si>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</si>
  <si>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</si>
  <si>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</si>
  <si>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</si>
  <si>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</si>
  <si>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</si>
  <si>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</si>
  <si>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</si>
  <si>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</si>
  <si>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</si>
  <si>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</si>
  <si>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</si>
  <si>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</si>
  <si>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</si>
  <si>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</si>
  <si>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</si>
  <si>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10559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</si>
</sst>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2" headerRowCount="1">
  <autoFilter ref="A8:K12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30" displayName="TaxTable_3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6:F32" headerRowCount="1">
  <autoFilter ref="A16:F32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6" displayName="DistrictTable_16" ref="A16:K25" headerRowCount="1">
  <autoFilter ref="A16:K25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8" displayName="DistrictTable_18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20" displayName="DistrictTable_20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20" displayName="TaxTable_2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30" displayName="DistrictTable_30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32"/>
  <sheetViews>
    <sheetView workbookViewId="0"/>
  </sheetViews>
  <sheetFormatPr defaultRowHeight="15"/>
  <cols>
    <col min="1" max="1" width="37.33909225463867" customWidth="1"/>
    <col min="2" max="2" width="23.132373809814453" customWidth="1"/>
    <col min="3" max="3" width="15.996493339538574" customWidth="1"/>
    <col min="4" max="4" width="12.350568771362305" customWidth="1"/>
    <col min="5" max="5" width="40" customWidth="1"/>
    <col min="6" max="6" width="34.03416061401367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88.42</v>
      </c>
      <c r="C9" s="2">
        <v>55.563296</v>
      </c>
      <c r="D9" s="3">
        <v>1310</v>
      </c>
      <c r="E9" s="3">
        <v>750</v>
      </c>
      <c r="F9" s="3">
        <f>[Oil Value]+[Gas Value]</f>
        <v>2060</v>
      </c>
      <c r="G9" s="4">
        <v>0</v>
      </c>
      <c r="H9" s="4">
        <v>57.58</v>
      </c>
      <c r="I9" s="4">
        <v>57.58</v>
      </c>
      <c r="J9" s="4">
        <f>[Prior Due]+[Half Due]+[Full Due]</f>
        <v>115.16</v>
      </c>
      <c r="K9" s="0">
        <v>9</v>
      </c>
    </row>
    <row r="10">
      <c r="A10" s="0" t="s">
        <v>23</v>
      </c>
      <c r="B10" s="2">
        <v>91.72</v>
      </c>
      <c r="C10" s="2">
        <v>59.151397</v>
      </c>
      <c r="D10" s="3">
        <v>0</v>
      </c>
      <c r="E10" s="3">
        <v>170</v>
      </c>
      <c r="F10" s="3">
        <f>[Oil Value]+[Gas Value]</f>
        <v>170</v>
      </c>
      <c r="G10" s="4">
        <v>0</v>
      </c>
      <c r="H10" s="4">
        <v>5.16</v>
      </c>
      <c r="I10" s="4">
        <v>5.16</v>
      </c>
      <c r="J10" s="4">
        <f>[Prior Due]+[Half Due]+[Full Due]</f>
        <v>10.32</v>
      </c>
      <c r="K10" s="0">
        <v>2</v>
      </c>
    </row>
    <row r="11">
      <c r="A11" s="0" t="s">
        <v>24</v>
      </c>
      <c r="B11" s="2">
        <v>80.97</v>
      </c>
      <c r="C11" s="2">
        <v>45.512031</v>
      </c>
      <c r="D11" s="3">
        <v>0</v>
      </c>
      <c r="E11" s="3">
        <v>110</v>
      </c>
      <c r="F11" s="3">
        <f>[Oil Value]+[Gas Value]</f>
        <v>110</v>
      </c>
      <c r="G11" s="4">
        <v>0</v>
      </c>
      <c r="H11" s="4">
        <v>2.62</v>
      </c>
      <c r="I11" s="4">
        <v>2.62</v>
      </c>
      <c r="J11" s="4">
        <f>[Prior Due]+[Half Due]+[Full Due]</f>
        <v>5.24</v>
      </c>
      <c r="K11" s="0">
        <v>2</v>
      </c>
    </row>
    <row r="12">
      <c r="A12" s="0" t="s">
        <v>25</v>
      </c>
      <c r="B12" s="2">
        <v>86.07</v>
      </c>
      <c r="C12" s="2">
        <v>51.348421</v>
      </c>
      <c r="D12" s="3">
        <v>530</v>
      </c>
      <c r="E12" s="3">
        <v>730</v>
      </c>
      <c r="F12" s="3">
        <f>[Oil Value]+[Gas Value]</f>
        <v>1260</v>
      </c>
      <c r="G12" s="4">
        <v>0</v>
      </c>
      <c r="H12" s="4">
        <v>32.44</v>
      </c>
      <c r="I12" s="4">
        <v>32.44</v>
      </c>
      <c r="J12" s="4">
        <f>[Prior Due]+[Half Due]+[Full Due]</f>
        <v>64.88</v>
      </c>
      <c r="K12" s="0">
        <v>3</v>
      </c>
    </row>
    <row r="15">
      <c r="A15" s="1" t="s">
        <v>26</v>
      </c>
    </row>
    <row r="16">
      <c r="A16" s="5" t="s">
        <v>27</v>
      </c>
      <c r="B16" s="5" t="s">
        <v>28</v>
      </c>
      <c r="C16" s="5" t="s">
        <v>14</v>
      </c>
      <c r="D16" s="5" t="s">
        <v>15</v>
      </c>
      <c r="E16" s="7" t="s">
        <v>16</v>
      </c>
      <c r="F16" s="5" t="s">
        <v>29</v>
      </c>
    </row>
    <row r="17">
      <c r="A17" s="5" t="s">
        <v>30</v>
      </c>
      <c r="B17" s="5" t="s">
        <v>31</v>
      </c>
      <c r="C17" s="6">
        <v>0</v>
      </c>
      <c r="D17" s="6">
        <v>150</v>
      </c>
      <c r="E17" s="8">
        <f>[Oil Value]+[Gas Value]</f>
        <v>150</v>
      </c>
      <c r="F17" s="5" t="s">
        <v>23</v>
      </c>
    </row>
    <row r="18">
      <c r="A18" s="5" t="s">
        <v>32</v>
      </c>
      <c r="B18" s="5" t="s">
        <v>33</v>
      </c>
      <c r="C18" s="6">
        <v>0</v>
      </c>
      <c r="D18" s="6">
        <v>20</v>
      </c>
      <c r="E18" s="8">
        <f>[Oil Value]+[Gas Value]</f>
        <v>20</v>
      </c>
      <c r="F18" s="5" t="s">
        <v>23</v>
      </c>
    </row>
    <row r="19">
      <c r="A19" s="5" t="s">
        <v>34</v>
      </c>
      <c r="B19" s="5" t="s">
        <v>35</v>
      </c>
      <c r="C19" s="6">
        <v>0</v>
      </c>
      <c r="D19" s="6">
        <v>50</v>
      </c>
      <c r="E19" s="8">
        <f>[Oil Value]+[Gas Value]</f>
        <v>50</v>
      </c>
      <c r="F19" s="5" t="s">
        <v>24</v>
      </c>
    </row>
    <row r="20">
      <c r="A20" s="5" t="s">
        <v>36</v>
      </c>
      <c r="B20" s="5" t="s">
        <v>37</v>
      </c>
      <c r="C20" s="6">
        <v>0</v>
      </c>
      <c r="D20" s="6">
        <v>60</v>
      </c>
      <c r="E20" s="8">
        <f>[Oil Value]+[Gas Value]</f>
        <v>60</v>
      </c>
      <c r="F20" s="5" t="s">
        <v>24</v>
      </c>
    </row>
    <row r="21">
      <c r="A21" s="5" t="s">
        <v>38</v>
      </c>
      <c r="B21" s="5" t="s">
        <v>39</v>
      </c>
      <c r="C21" s="6">
        <v>0</v>
      </c>
      <c r="D21" s="6">
        <v>160</v>
      </c>
      <c r="E21" s="8">
        <f>[Oil Value]+[Gas Value]</f>
        <v>160</v>
      </c>
      <c r="F21" s="5" t="s">
        <v>22</v>
      </c>
    </row>
    <row r="22">
      <c r="A22" s="5" t="s">
        <v>40</v>
      </c>
      <c r="B22" s="5" t="s">
        <v>41</v>
      </c>
      <c r="C22" s="6">
        <v>190</v>
      </c>
      <c r="D22" s="6">
        <v>140</v>
      </c>
      <c r="E22" s="8">
        <f>[Oil Value]+[Gas Value]</f>
        <v>330</v>
      </c>
      <c r="F22" s="5" t="s">
        <v>22</v>
      </c>
    </row>
    <row r="23">
      <c r="A23" s="5" t="s">
        <v>42</v>
      </c>
      <c r="B23" s="5" t="s">
        <v>43</v>
      </c>
      <c r="C23" s="6">
        <v>190</v>
      </c>
      <c r="D23" s="6">
        <v>140</v>
      </c>
      <c r="E23" s="8">
        <f>[Oil Value]+[Gas Value]</f>
        <v>330</v>
      </c>
      <c r="F23" s="5" t="s">
        <v>22</v>
      </c>
    </row>
    <row r="24">
      <c r="A24" s="5" t="s">
        <v>44</v>
      </c>
      <c r="B24" s="5" t="s">
        <v>45</v>
      </c>
      <c r="C24" s="6">
        <v>0</v>
      </c>
      <c r="D24" s="6">
        <v>50</v>
      </c>
      <c r="E24" s="8">
        <f>[Oil Value]+[Gas Value]</f>
        <v>50</v>
      </c>
      <c r="F24" s="5" t="s">
        <v>22</v>
      </c>
    </row>
    <row r="25">
      <c r="A25" s="5" t="s">
        <v>46</v>
      </c>
      <c r="B25" s="5" t="s">
        <v>47</v>
      </c>
      <c r="C25" s="6">
        <v>0</v>
      </c>
      <c r="D25" s="6">
        <v>50</v>
      </c>
      <c r="E25" s="8">
        <f>[Oil Value]+[Gas Value]</f>
        <v>50</v>
      </c>
      <c r="F25" s="5" t="s">
        <v>22</v>
      </c>
    </row>
    <row r="26">
      <c r="A26" s="5" t="s">
        <v>48</v>
      </c>
      <c r="B26" s="5" t="s">
        <v>49</v>
      </c>
      <c r="C26" s="6">
        <v>330</v>
      </c>
      <c r="D26" s="6">
        <v>0</v>
      </c>
      <c r="E26" s="8">
        <f>[Oil Value]+[Gas Value]</f>
        <v>330</v>
      </c>
      <c r="F26" s="5" t="s">
        <v>22</v>
      </c>
    </row>
    <row r="27">
      <c r="A27" s="5" t="s">
        <v>50</v>
      </c>
      <c r="B27" s="5" t="s">
        <v>51</v>
      </c>
      <c r="C27" s="6">
        <v>230</v>
      </c>
      <c r="D27" s="6">
        <v>210</v>
      </c>
      <c r="E27" s="8">
        <f>[Oil Value]+[Gas Value]</f>
        <v>440</v>
      </c>
      <c r="F27" s="5" t="s">
        <v>25</v>
      </c>
    </row>
    <row r="28">
      <c r="A28" s="5" t="s">
        <v>52</v>
      </c>
      <c r="B28" s="5" t="s">
        <v>53</v>
      </c>
      <c r="C28" s="6">
        <v>310</v>
      </c>
      <c r="D28" s="6">
        <v>0</v>
      </c>
      <c r="E28" s="8">
        <f>[Oil Value]+[Gas Value]</f>
        <v>310</v>
      </c>
      <c r="F28" s="5" t="s">
        <v>22</v>
      </c>
    </row>
    <row r="29">
      <c r="A29" s="5" t="s">
        <v>54</v>
      </c>
      <c r="B29" s="5" t="s">
        <v>55</v>
      </c>
      <c r="C29" s="6">
        <v>0</v>
      </c>
      <c r="D29" s="6">
        <v>180</v>
      </c>
      <c r="E29" s="8">
        <f>[Oil Value]+[Gas Value]</f>
        <v>180</v>
      </c>
      <c r="F29" s="5" t="s">
        <v>22</v>
      </c>
    </row>
    <row r="30">
      <c r="A30" s="5" t="s">
        <v>56</v>
      </c>
      <c r="B30" s="5" t="s">
        <v>57</v>
      </c>
      <c r="C30" s="6">
        <v>290</v>
      </c>
      <c r="D30" s="6">
        <v>30</v>
      </c>
      <c r="E30" s="8">
        <f>[Oil Value]+[Gas Value]</f>
        <v>320</v>
      </c>
      <c r="F30" s="5" t="s">
        <v>22</v>
      </c>
    </row>
    <row r="31">
      <c r="A31" s="5" t="s">
        <v>58</v>
      </c>
      <c r="B31" s="5" t="s">
        <v>59</v>
      </c>
      <c r="C31" s="6">
        <v>150</v>
      </c>
      <c r="D31" s="6">
        <v>260</v>
      </c>
      <c r="E31" s="8">
        <f>[Oil Value]+[Gas Value]</f>
        <v>410</v>
      </c>
      <c r="F31" s="5" t="s">
        <v>25</v>
      </c>
    </row>
    <row r="32">
      <c r="A32" s="5" t="s">
        <v>60</v>
      </c>
      <c r="B32" s="5" t="s">
        <v>61</v>
      </c>
      <c r="C32" s="6">
        <v>150</v>
      </c>
      <c r="D32" s="6">
        <v>260</v>
      </c>
      <c r="E32" s="8">
        <f>[Oil Value]+[Gas Value]</f>
        <v>410</v>
      </c>
      <c r="F32" s="5" t="s">
        <v>25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5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0.62074851989746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62</v>
      </c>
    </row>
    <row r="2">
      <c r="A2" s="0" t="s">
        <v>63</v>
      </c>
      <c r="B2" s="0" t="s">
        <v>64</v>
      </c>
      <c r="C2" s="0" t="s">
        <v>65</v>
      </c>
      <c r="D2" s="0" t="s">
        <v>66</v>
      </c>
      <c r="E2" s="0" t="s">
        <v>67</v>
      </c>
    </row>
    <row r="3">
      <c r="A3" s="0" t="s">
        <v>68</v>
      </c>
      <c r="B3" s="4">
        <v>0</v>
      </c>
      <c r="C3" s="4">
        <v>91.32</v>
      </c>
      <c r="D3" s="4">
        <v>91.32</v>
      </c>
      <c r="E3" s="4">
        <f>[Prior]+[First]+[Second]</f>
        <v>182.64</v>
      </c>
    </row>
    <row r="4">
      <c r="A4" s="0" t="s">
        <v>69</v>
      </c>
      <c r="B4" s="4">
        <v>0</v>
      </c>
      <c r="C4" s="4">
        <v>-33.74</v>
      </c>
      <c r="D4" s="4">
        <v>-33.74</v>
      </c>
      <c r="E4" s="4">
        <f>[Prior]+[First]+[Second]</f>
        <v>-67.48</v>
      </c>
    </row>
    <row r="5">
      <c r="A5" s="0" t="s">
        <v>70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73</v>
      </c>
      <c r="B8" s="4">
        <v>0</v>
      </c>
      <c r="C8" s="4">
        <v>57.58</v>
      </c>
      <c r="D8" s="4">
        <v>57.58</v>
      </c>
      <c r="E8" s="4">
        <f>[Prior]+[First]+[Second]</f>
        <v>115.16</v>
      </c>
    </row>
    <row r="9">
      <c r="A9" s="0" t="s">
        <v>74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76</v>
      </c>
      <c r="B11" s="4">
        <v>0</v>
      </c>
      <c r="C11" s="4">
        <v>57.58</v>
      </c>
      <c r="D11" s="4">
        <v>57.58</v>
      </c>
      <c r="E11" s="4">
        <f>[Prior]+[First]+[Second]</f>
        <v>115.16</v>
      </c>
    </row>
    <row r="12">
      <c r="A12" s="0" t="s">
        <v>77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78</v>
      </c>
      <c r="B13" s="4">
        <v>0</v>
      </c>
      <c r="C13" s="4">
        <v>57.58</v>
      </c>
      <c r="D13" s="4">
        <v>57.58</v>
      </c>
      <c r="E13" s="4">
        <f>[Prior]+[First]+[Second]</f>
        <v>115.16</v>
      </c>
    </row>
    <row r="15">
      <c r="A15" s="1" t="s">
        <v>79</v>
      </c>
    </row>
    <row r="16">
      <c r="A16" s="0" t="s">
        <v>80</v>
      </c>
      <c r="B16" s="0" t="s">
        <v>81</v>
      </c>
      <c r="C16" s="0" t="s">
        <v>82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83</v>
      </c>
      <c r="K16" s="0" t="s">
        <v>84</v>
      </c>
    </row>
    <row r="17">
      <c r="A17" s="0" t="s">
        <v>85</v>
      </c>
      <c r="B17" s="0" t="s">
        <v>38</v>
      </c>
      <c r="C17" s="0" t="s">
        <v>39</v>
      </c>
      <c r="D17" s="0" t="s">
        <v>22</v>
      </c>
      <c r="E17" s="2">
        <v>88.42</v>
      </c>
      <c r="F17" s="2">
        <v>55.563296</v>
      </c>
      <c r="G17" s="3">
        <v>0</v>
      </c>
      <c r="H17" s="3">
        <v>160</v>
      </c>
      <c r="I17" s="3">
        <f>[Oil Value]+[Gas Value]</f>
        <v>160</v>
      </c>
      <c r="J17" s="9">
        <f>IF(SUM([Total Value])=0,0,[Total Value]/SUM([Total Value]))</f>
        <v>0.07766990291262135</v>
      </c>
      <c r="K17" s="10">
        <v>8.96</v>
      </c>
    </row>
    <row r="18">
      <c r="A18" s="0" t="s">
        <v>85</v>
      </c>
      <c r="B18" s="0" t="s">
        <v>40</v>
      </c>
      <c r="C18" s="0" t="s">
        <v>41</v>
      </c>
      <c r="D18" s="0" t="s">
        <v>22</v>
      </c>
      <c r="E18" s="2">
        <v>88.42</v>
      </c>
      <c r="F18" s="2">
        <v>55.563296</v>
      </c>
      <c r="G18" s="3">
        <v>190</v>
      </c>
      <c r="H18" s="3">
        <v>140</v>
      </c>
      <c r="I18" s="3">
        <f>[Oil Value]+[Gas Value]</f>
        <v>330</v>
      </c>
      <c r="J18" s="9">
        <f>IF(SUM([Total Value])=0,0,[Total Value]/SUM([Total Value]))</f>
        <v>0.16019417475728154</v>
      </c>
      <c r="K18" s="10">
        <v>18.38</v>
      </c>
    </row>
    <row r="19">
      <c r="A19" s="0" t="s">
        <v>85</v>
      </c>
      <c r="B19" s="0" t="s">
        <v>42</v>
      </c>
      <c r="C19" s="0" t="s">
        <v>43</v>
      </c>
      <c r="D19" s="0" t="s">
        <v>22</v>
      </c>
      <c r="E19" s="2">
        <v>88.42</v>
      </c>
      <c r="F19" s="2">
        <v>55.563296</v>
      </c>
      <c r="G19" s="3">
        <v>190</v>
      </c>
      <c r="H19" s="3">
        <v>140</v>
      </c>
      <c r="I19" s="3">
        <f>[Oil Value]+[Gas Value]</f>
        <v>330</v>
      </c>
      <c r="J19" s="9">
        <f>IF(SUM([Total Value])=0,0,[Total Value]/SUM([Total Value]))</f>
        <v>0.16019417475728154</v>
      </c>
      <c r="K19" s="10">
        <v>18.38</v>
      </c>
    </row>
    <row r="20">
      <c r="A20" s="0" t="s">
        <v>85</v>
      </c>
      <c r="B20" s="0" t="s">
        <v>44</v>
      </c>
      <c r="C20" s="0" t="s">
        <v>45</v>
      </c>
      <c r="D20" s="0" t="s">
        <v>22</v>
      </c>
      <c r="E20" s="2">
        <v>88.42</v>
      </c>
      <c r="F20" s="2">
        <v>55.563296</v>
      </c>
      <c r="G20" s="3">
        <v>0</v>
      </c>
      <c r="H20" s="3">
        <v>50</v>
      </c>
      <c r="I20" s="3">
        <f>[Oil Value]+[Gas Value]</f>
        <v>50</v>
      </c>
      <c r="J20" s="9">
        <f>IF(SUM([Total Value])=0,0,[Total Value]/SUM([Total Value]))</f>
        <v>0.024271844660194174</v>
      </c>
      <c r="K20" s="10">
        <v>2.94</v>
      </c>
    </row>
    <row r="21">
      <c r="A21" s="0" t="s">
        <v>85</v>
      </c>
      <c r="B21" s="0" t="s">
        <v>46</v>
      </c>
      <c r="C21" s="0" t="s">
        <v>47</v>
      </c>
      <c r="D21" s="0" t="s">
        <v>22</v>
      </c>
      <c r="E21" s="2">
        <v>88.42</v>
      </c>
      <c r="F21" s="2">
        <v>55.563296</v>
      </c>
      <c r="G21" s="3">
        <v>0</v>
      </c>
      <c r="H21" s="3">
        <v>50</v>
      </c>
      <c r="I21" s="3">
        <f>[Oil Value]+[Gas Value]</f>
        <v>50</v>
      </c>
      <c r="J21" s="9">
        <f>IF(SUM([Total Value])=0,0,[Total Value]/SUM([Total Value]))</f>
        <v>0.024271844660194174</v>
      </c>
      <c r="K21" s="10">
        <v>2.94</v>
      </c>
    </row>
    <row r="22">
      <c r="A22" s="0" t="s">
        <v>85</v>
      </c>
      <c r="B22" s="0" t="s">
        <v>48</v>
      </c>
      <c r="C22" s="0" t="s">
        <v>49</v>
      </c>
      <c r="D22" s="0" t="s">
        <v>22</v>
      </c>
      <c r="E22" s="2">
        <v>88.42</v>
      </c>
      <c r="F22" s="2">
        <v>55.563296</v>
      </c>
      <c r="G22" s="3">
        <v>330</v>
      </c>
      <c r="H22" s="3">
        <v>0</v>
      </c>
      <c r="I22" s="3">
        <f>[Oil Value]+[Gas Value]</f>
        <v>330</v>
      </c>
      <c r="J22" s="9">
        <f>IF(SUM([Total Value])=0,0,[Total Value]/SUM([Total Value]))</f>
        <v>0.16019417475728154</v>
      </c>
      <c r="K22" s="10">
        <v>18.38</v>
      </c>
    </row>
    <row r="23">
      <c r="A23" s="0" t="s">
        <v>85</v>
      </c>
      <c r="B23" s="0" t="s">
        <v>52</v>
      </c>
      <c r="C23" s="0" t="s">
        <v>53</v>
      </c>
      <c r="D23" s="0" t="s">
        <v>22</v>
      </c>
      <c r="E23" s="2">
        <v>88.42</v>
      </c>
      <c r="F23" s="2">
        <v>55.563296</v>
      </c>
      <c r="G23" s="3">
        <v>310</v>
      </c>
      <c r="H23" s="3">
        <v>0</v>
      </c>
      <c r="I23" s="3">
        <f>[Oil Value]+[Gas Value]</f>
        <v>310</v>
      </c>
      <c r="J23" s="9">
        <f>IF(SUM([Total Value])=0,0,[Total Value]/SUM([Total Value]))</f>
        <v>0.15048543689320387</v>
      </c>
      <c r="K23" s="10">
        <v>17.3</v>
      </c>
    </row>
    <row r="24">
      <c r="A24" s="0" t="s">
        <v>85</v>
      </c>
      <c r="B24" s="0" t="s">
        <v>54</v>
      </c>
      <c r="C24" s="0" t="s">
        <v>55</v>
      </c>
      <c r="D24" s="0" t="s">
        <v>22</v>
      </c>
      <c r="E24" s="2">
        <v>88.42</v>
      </c>
      <c r="F24" s="2">
        <v>55.563296</v>
      </c>
      <c r="G24" s="3">
        <v>0</v>
      </c>
      <c r="H24" s="3">
        <v>180</v>
      </c>
      <c r="I24" s="3">
        <f>[Oil Value]+[Gas Value]</f>
        <v>180</v>
      </c>
      <c r="J24" s="9">
        <f>IF(SUM([Total Value])=0,0,[Total Value]/SUM([Total Value]))</f>
        <v>0.08737864077669903</v>
      </c>
      <c r="K24" s="10">
        <v>10.12</v>
      </c>
    </row>
    <row r="25">
      <c r="A25" s="0" t="s">
        <v>85</v>
      </c>
      <c r="B25" s="0" t="s">
        <v>56</v>
      </c>
      <c r="C25" s="0" t="s">
        <v>57</v>
      </c>
      <c r="D25" s="0" t="s">
        <v>22</v>
      </c>
      <c r="E25" s="2">
        <v>88.42</v>
      </c>
      <c r="F25" s="2">
        <v>55.563296</v>
      </c>
      <c r="G25" s="3">
        <v>290</v>
      </c>
      <c r="H25" s="3">
        <v>30</v>
      </c>
      <c r="I25" s="3">
        <f>[Oil Value]+[Gas Value]</f>
        <v>320</v>
      </c>
      <c r="J25" s="9">
        <f>IF(SUM([Total Value])=0,0,[Total Value]/SUM([Total Value]))</f>
        <v>0.1553398058252427</v>
      </c>
      <c r="K25" s="10">
        <v>17.76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3.132373809814453" customWidth="1"/>
    <col min="4" max="4" width="34.034160614013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62</v>
      </c>
    </row>
    <row r="2">
      <c r="A2" s="0" t="s">
        <v>63</v>
      </c>
      <c r="B2" s="0" t="s">
        <v>64</v>
      </c>
      <c r="C2" s="0" t="s">
        <v>65</v>
      </c>
      <c r="D2" s="0" t="s">
        <v>66</v>
      </c>
      <c r="E2" s="0" t="s">
        <v>67</v>
      </c>
    </row>
    <row r="3">
      <c r="A3" s="0" t="s">
        <v>68</v>
      </c>
      <c r="B3" s="4">
        <v>0</v>
      </c>
      <c r="C3" s="4">
        <v>7.91</v>
      </c>
      <c r="D3" s="4">
        <v>7.91</v>
      </c>
      <c r="E3" s="4">
        <f>[Prior]+[First]+[Second]</f>
        <v>15.82</v>
      </c>
    </row>
    <row r="4">
      <c r="A4" s="0" t="s">
        <v>69</v>
      </c>
      <c r="B4" s="4">
        <v>0</v>
      </c>
      <c r="C4" s="4">
        <v>-2.75</v>
      </c>
      <c r="D4" s="4">
        <v>-2.75</v>
      </c>
      <c r="E4" s="4">
        <f>[Prior]+[First]+[Second]</f>
        <v>-5.5</v>
      </c>
    </row>
    <row r="5">
      <c r="A5" s="0" t="s">
        <v>70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73</v>
      </c>
      <c r="B8" s="4">
        <v>0</v>
      </c>
      <c r="C8" s="4">
        <v>5.16</v>
      </c>
      <c r="D8" s="4">
        <v>5.16</v>
      </c>
      <c r="E8" s="4">
        <f>[Prior]+[First]+[Second]</f>
        <v>10.32</v>
      </c>
    </row>
    <row r="9">
      <c r="A9" s="0" t="s">
        <v>74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76</v>
      </c>
      <c r="B11" s="4">
        <v>0</v>
      </c>
      <c r="C11" s="4">
        <v>5.16</v>
      </c>
      <c r="D11" s="4">
        <v>5.16</v>
      </c>
      <c r="E11" s="4">
        <f>[Prior]+[First]+[Second]</f>
        <v>10.32</v>
      </c>
    </row>
    <row r="12">
      <c r="A12" s="0" t="s">
        <v>77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78</v>
      </c>
      <c r="B13" s="4">
        <v>0</v>
      </c>
      <c r="C13" s="4">
        <v>5.16</v>
      </c>
      <c r="D13" s="4">
        <v>5.16</v>
      </c>
      <c r="E13" s="4">
        <f>[Prior]+[First]+[Second]</f>
        <v>10.32</v>
      </c>
    </row>
    <row r="15">
      <c r="A15" s="1" t="s">
        <v>79</v>
      </c>
    </row>
    <row r="16">
      <c r="A16" s="0" t="s">
        <v>80</v>
      </c>
      <c r="B16" s="0" t="s">
        <v>81</v>
      </c>
      <c r="C16" s="0" t="s">
        <v>82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83</v>
      </c>
      <c r="K16" s="0" t="s">
        <v>84</v>
      </c>
    </row>
    <row r="17">
      <c r="A17" s="0" t="s">
        <v>85</v>
      </c>
      <c r="B17" s="0" t="s">
        <v>30</v>
      </c>
      <c r="C17" s="0" t="s">
        <v>31</v>
      </c>
      <c r="D17" s="0" t="s">
        <v>23</v>
      </c>
      <c r="E17" s="2">
        <v>91.72</v>
      </c>
      <c r="F17" s="2">
        <v>59.151397</v>
      </c>
      <c r="G17" s="3">
        <v>0</v>
      </c>
      <c r="H17" s="3">
        <v>150</v>
      </c>
      <c r="I17" s="3">
        <f>[Oil Value]+[Gas Value]</f>
        <v>150</v>
      </c>
      <c r="J17" s="9">
        <f>IF(SUM([Total Value])=0,0,[Total Value]/SUM([Total Value]))</f>
        <v>0.8823529411764706</v>
      </c>
      <c r="K17" s="10">
        <v>8.98</v>
      </c>
    </row>
    <row r="18">
      <c r="A18" s="0" t="s">
        <v>85</v>
      </c>
      <c r="B18" s="0" t="s">
        <v>32</v>
      </c>
      <c r="C18" s="0" t="s">
        <v>33</v>
      </c>
      <c r="D18" s="0" t="s">
        <v>23</v>
      </c>
      <c r="E18" s="2">
        <v>91.72</v>
      </c>
      <c r="F18" s="2">
        <v>59.151397</v>
      </c>
      <c r="G18" s="3">
        <v>0</v>
      </c>
      <c r="H18" s="3">
        <v>20</v>
      </c>
      <c r="I18" s="3">
        <f>[Oil Value]+[Gas Value]</f>
        <v>20</v>
      </c>
      <c r="J18" s="9">
        <f>IF(SUM([Total Value])=0,0,[Total Value]/SUM([Total Value]))</f>
        <v>0.11764705882352941</v>
      </c>
      <c r="K18" s="10">
        <v>1.34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917717933654785" customWidth="1"/>
    <col min="4" max="4" width="33.19217681884765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62</v>
      </c>
    </row>
    <row r="2">
      <c r="A2" s="0" t="s">
        <v>63</v>
      </c>
      <c r="B2" s="0" t="s">
        <v>64</v>
      </c>
      <c r="C2" s="0" t="s">
        <v>65</v>
      </c>
      <c r="D2" s="0" t="s">
        <v>66</v>
      </c>
      <c r="E2" s="0" t="s">
        <v>67</v>
      </c>
    </row>
    <row r="3">
      <c r="A3" s="0" t="s">
        <v>68</v>
      </c>
      <c r="B3" s="4">
        <v>0</v>
      </c>
      <c r="C3" s="4">
        <v>4.52</v>
      </c>
      <c r="D3" s="4">
        <v>4.52</v>
      </c>
      <c r="E3" s="4">
        <f>[Prior]+[First]+[Second]</f>
        <v>9.04</v>
      </c>
    </row>
    <row r="4">
      <c r="A4" s="0" t="s">
        <v>69</v>
      </c>
      <c r="B4" s="4">
        <v>0</v>
      </c>
      <c r="C4" s="4">
        <v>-1.9</v>
      </c>
      <c r="D4" s="4">
        <v>-1.9</v>
      </c>
      <c r="E4" s="4">
        <f>[Prior]+[First]+[Second]</f>
        <v>-3.8</v>
      </c>
    </row>
    <row r="5">
      <c r="A5" s="0" t="s">
        <v>70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73</v>
      </c>
      <c r="B8" s="4">
        <v>0</v>
      </c>
      <c r="C8" s="4">
        <v>2.62</v>
      </c>
      <c r="D8" s="4">
        <v>2.62</v>
      </c>
      <c r="E8" s="4">
        <f>[Prior]+[First]+[Second]</f>
        <v>5.24</v>
      </c>
    </row>
    <row r="9">
      <c r="A9" s="0" t="s">
        <v>74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76</v>
      </c>
      <c r="B11" s="4">
        <v>0</v>
      </c>
      <c r="C11" s="4">
        <v>2.62</v>
      </c>
      <c r="D11" s="4">
        <v>2.62</v>
      </c>
      <c r="E11" s="4">
        <f>[Prior]+[First]+[Second]</f>
        <v>5.24</v>
      </c>
    </row>
    <row r="12">
      <c r="A12" s="0" t="s">
        <v>77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78</v>
      </c>
      <c r="B13" s="4">
        <v>0</v>
      </c>
      <c r="C13" s="4">
        <v>2.62</v>
      </c>
      <c r="D13" s="4">
        <v>2.62</v>
      </c>
      <c r="E13" s="4">
        <f>[Prior]+[First]+[Second]</f>
        <v>5.24</v>
      </c>
    </row>
    <row r="15">
      <c r="A15" s="1" t="s">
        <v>79</v>
      </c>
    </row>
    <row r="16">
      <c r="A16" s="0" t="s">
        <v>80</v>
      </c>
      <c r="B16" s="0" t="s">
        <v>81</v>
      </c>
      <c r="C16" s="0" t="s">
        <v>82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83</v>
      </c>
      <c r="K16" s="0" t="s">
        <v>84</v>
      </c>
    </row>
    <row r="17">
      <c r="A17" s="0" t="s">
        <v>85</v>
      </c>
      <c r="B17" s="0" t="s">
        <v>34</v>
      </c>
      <c r="C17" s="0" t="s">
        <v>35</v>
      </c>
      <c r="D17" s="0" t="s">
        <v>24</v>
      </c>
      <c r="E17" s="2">
        <v>80.97</v>
      </c>
      <c r="F17" s="2">
        <v>45.512031</v>
      </c>
      <c r="G17" s="3">
        <v>0</v>
      </c>
      <c r="H17" s="3">
        <v>50</v>
      </c>
      <c r="I17" s="3">
        <f>[Oil Value]+[Gas Value]</f>
        <v>50</v>
      </c>
      <c r="J17" s="9">
        <f>IF(SUM([Total Value])=0,0,[Total Value]/SUM([Total Value]))</f>
        <v>0.4545454545454546</v>
      </c>
      <c r="K17" s="10">
        <v>2.4</v>
      </c>
    </row>
    <row r="18">
      <c r="A18" s="0" t="s">
        <v>85</v>
      </c>
      <c r="B18" s="0" t="s">
        <v>36</v>
      </c>
      <c r="C18" s="0" t="s">
        <v>37</v>
      </c>
      <c r="D18" s="0" t="s">
        <v>24</v>
      </c>
      <c r="E18" s="2">
        <v>80.97</v>
      </c>
      <c r="F18" s="2">
        <v>45.512031</v>
      </c>
      <c r="G18" s="3">
        <v>0</v>
      </c>
      <c r="H18" s="3">
        <v>60</v>
      </c>
      <c r="I18" s="3">
        <f>[Oil Value]+[Gas Value]</f>
        <v>60</v>
      </c>
      <c r="J18" s="9">
        <f>IF(SUM([Total Value])=0,0,[Total Value]/SUM([Total Value]))</f>
        <v>0.5454545454545454</v>
      </c>
      <c r="K18" s="10">
        <v>2.84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20836067199707" customWidth="1"/>
    <col min="4" max="4" width="33.43566513061523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62</v>
      </c>
    </row>
    <row r="2">
      <c r="A2" s="0" t="s">
        <v>63</v>
      </c>
      <c r="B2" s="0" t="s">
        <v>64</v>
      </c>
      <c r="C2" s="0" t="s">
        <v>65</v>
      </c>
      <c r="D2" s="0" t="s">
        <v>66</v>
      </c>
      <c r="E2" s="0" t="s">
        <v>67</v>
      </c>
    </row>
    <row r="3">
      <c r="A3" s="0" t="s">
        <v>68</v>
      </c>
      <c r="B3" s="4">
        <v>0</v>
      </c>
      <c r="C3" s="4">
        <v>54.26</v>
      </c>
      <c r="D3" s="4">
        <v>54.26</v>
      </c>
      <c r="E3" s="4">
        <f>[Prior]+[First]+[Second]</f>
        <v>108.52</v>
      </c>
    </row>
    <row r="4">
      <c r="A4" s="0" t="s">
        <v>69</v>
      </c>
      <c r="B4" s="4">
        <v>0</v>
      </c>
      <c r="C4" s="4">
        <v>-21.82</v>
      </c>
      <c r="D4" s="4">
        <v>-21.82</v>
      </c>
      <c r="E4" s="4">
        <f>[Prior]+[First]+[Second]</f>
        <v>-43.64</v>
      </c>
    </row>
    <row r="5">
      <c r="A5" s="0" t="s">
        <v>70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73</v>
      </c>
      <c r="B8" s="4">
        <v>0</v>
      </c>
      <c r="C8" s="4">
        <v>32.44</v>
      </c>
      <c r="D8" s="4">
        <v>32.44</v>
      </c>
      <c r="E8" s="4">
        <f>[Prior]+[First]+[Second]</f>
        <v>64.88</v>
      </c>
    </row>
    <row r="9">
      <c r="A9" s="0" t="s">
        <v>74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76</v>
      </c>
      <c r="B11" s="4">
        <v>0</v>
      </c>
      <c r="C11" s="4">
        <v>32.44</v>
      </c>
      <c r="D11" s="4">
        <v>32.44</v>
      </c>
      <c r="E11" s="4">
        <f>[Prior]+[First]+[Second]</f>
        <v>64.88</v>
      </c>
    </row>
    <row r="12">
      <c r="A12" s="0" t="s">
        <v>77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78</v>
      </c>
      <c r="B13" s="4">
        <v>0</v>
      </c>
      <c r="C13" s="4">
        <v>32.44</v>
      </c>
      <c r="D13" s="4">
        <v>32.44</v>
      </c>
      <c r="E13" s="4">
        <f>[Prior]+[First]+[Second]</f>
        <v>64.88</v>
      </c>
    </row>
    <row r="15">
      <c r="A15" s="1" t="s">
        <v>79</v>
      </c>
    </row>
    <row r="16">
      <c r="A16" s="0" t="s">
        <v>80</v>
      </c>
      <c r="B16" s="0" t="s">
        <v>81</v>
      </c>
      <c r="C16" s="0" t="s">
        <v>82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83</v>
      </c>
      <c r="K16" s="0" t="s">
        <v>84</v>
      </c>
    </row>
    <row r="17">
      <c r="A17" s="0" t="s">
        <v>85</v>
      </c>
      <c r="B17" s="0" t="s">
        <v>50</v>
      </c>
      <c r="C17" s="0" t="s">
        <v>51</v>
      </c>
      <c r="D17" s="0" t="s">
        <v>25</v>
      </c>
      <c r="E17" s="2">
        <v>86.07</v>
      </c>
      <c r="F17" s="2">
        <v>51.348421</v>
      </c>
      <c r="G17" s="3">
        <v>230</v>
      </c>
      <c r="H17" s="3">
        <v>210</v>
      </c>
      <c r="I17" s="3">
        <f>[Oil Value]+[Gas Value]</f>
        <v>440</v>
      </c>
      <c r="J17" s="9">
        <f>IF(SUM([Total Value])=0,0,[Total Value]/SUM([Total Value]))</f>
        <v>0.3492063492063492</v>
      </c>
      <c r="K17" s="10">
        <v>22.6</v>
      </c>
    </row>
    <row r="18">
      <c r="A18" s="0" t="s">
        <v>85</v>
      </c>
      <c r="B18" s="0" t="s">
        <v>58</v>
      </c>
      <c r="C18" s="0" t="s">
        <v>59</v>
      </c>
      <c r="D18" s="0" t="s">
        <v>25</v>
      </c>
      <c r="E18" s="2">
        <v>86.07</v>
      </c>
      <c r="F18" s="2">
        <v>51.348421</v>
      </c>
      <c r="G18" s="3">
        <v>150</v>
      </c>
      <c r="H18" s="3">
        <v>260</v>
      </c>
      <c r="I18" s="3">
        <f>[Oil Value]+[Gas Value]</f>
        <v>410</v>
      </c>
      <c r="J18" s="9">
        <f>IF(SUM([Total Value])=0,0,[Total Value]/SUM([Total Value]))</f>
        <v>0.3253968253968254</v>
      </c>
      <c r="K18" s="10">
        <v>21.14</v>
      </c>
    </row>
    <row r="19">
      <c r="A19" s="0" t="s">
        <v>85</v>
      </c>
      <c r="B19" s="0" t="s">
        <v>60</v>
      </c>
      <c r="C19" s="0" t="s">
        <v>61</v>
      </c>
      <c r="D19" s="0" t="s">
        <v>25</v>
      </c>
      <c r="E19" s="2">
        <v>86.07</v>
      </c>
      <c r="F19" s="2">
        <v>51.348421</v>
      </c>
      <c r="G19" s="3">
        <v>150</v>
      </c>
      <c r="H19" s="3">
        <v>260</v>
      </c>
      <c r="I19" s="3">
        <f>[Oil Value]+[Gas Value]</f>
        <v>410</v>
      </c>
      <c r="J19" s="9">
        <f>IF(SUM([Total Value])=0,0,[Total Value]/SUM([Total Value]))</f>
        <v>0.3253968253968254</v>
      </c>
      <c r="K19" s="10">
        <v>21.14</v>
      </c>
    </row>
  </sheetData>
  <headerFooter/>
  <tableParts>
    <tablePart r:id="rId1"/>
    <tablePart r:id="rId2"/>
  </tableParts>
</worksheet>
</file>