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16-HUNTSBURG TWP-CARDINAL LSD" sheetId="2" r:id="rId3"/>
    <sheet name="18-MIDDLEFIELD TWP-CARDINAL LS" sheetId="3" r:id="rId4"/>
    <sheet name="20-MONTVILLE TWP-BERKSHIRE LSD" sheetId="4" r:id="rId5"/>
    <sheet name="30-THOMPSON TWP-BERKSHIRE LSD" sheetId="5" r:id="rId6"/>
  </sheets>
  <calcPr fullCalcOnLoad="1"/>
</workbook>
</file>

<file path=xl/sharedStrings.xml><?xml version="1.0" encoding="utf-8"?>
<sst xmlns="http://schemas.openxmlformats.org/spreadsheetml/2006/main" count="86" uniqueCount="86">
  <si>
    <t>Oil and Gas Company #10559</t>
  </si>
  <si>
    <t>BUSTED KNUCKLE OIL &amp; GAS LLC</t>
  </si>
  <si>
    <t>Date Generated:</t>
  </si>
  <si>
    <t>02/03/2025</t>
  </si>
  <si>
    <t>P.O. BOX 468</t>
  </si>
  <si>
    <t>Tax Year:</t>
  </si>
  <si>
    <t>2024</t>
  </si>
  <si>
    <t>JEFFERSON, OH 44047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</si>
  <si>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</si>
  <si>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</si>
  <si>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</si>
  <si>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</si>
  <si>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</si>
  <si>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</si>
  <si>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</si>
  <si>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</si>
  <si>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</si>
  <si>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</si>
  <si>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</si>
  <si>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</si>
  <si>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</si>
  <si>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</si>
  <si>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16-HUNTSBURG TWP-CARDINAL LSD</t>
  </si>
  <si>
    <t>18-MIDDLEFIELD TWP-CARDINAL LS</t>
  </si>
  <si>
    <t>20-MONTVILLE TWP-BERKSHIRE LSD</t>
  </si>
  <si>
    <t>30-THOMPSON TWP-BERKSHIRE LSD</t>
  </si>
  <si>
    <t>Permit Summary</t>
  </si>
  <si>
    <t>Permit</t>
  </si>
  <si>
    <t>WellName</t>
  </si>
  <si>
    <t>Districts</t>
  </si>
  <si>
    <t>34055205190000</t>
  </si>
  <si>
    <t>STEWART UNIT # 1</t>
  </si>
  <si>
    <t>34055205680000</t>
  </si>
  <si>
    <t>T. RAY UNIT # 1</t>
  </si>
  <si>
    <t>34055207900000</t>
  </si>
  <si>
    <t xml:space="preserve">TURNER     1</t>
  </si>
  <si>
    <t>34055208010000</t>
  </si>
  <si>
    <t xml:space="preserve">D. MCELROY     1</t>
  </si>
  <si>
    <t>34055208020000</t>
  </si>
  <si>
    <t xml:space="preserve">L. HUNT     2</t>
  </si>
  <si>
    <t>34055208080000</t>
  </si>
  <si>
    <t>FEATSENT # 1</t>
  </si>
  <si>
    <t>34055208100000</t>
  </si>
  <si>
    <t>FEATSENT # 2</t>
  </si>
  <si>
    <t>34055208440000</t>
  </si>
  <si>
    <t>ZROLKA # 1</t>
  </si>
  <si>
    <t>34055208450000</t>
  </si>
  <si>
    <t>ZROLKA # 2</t>
  </si>
  <si>
    <t>34055209320000</t>
  </si>
  <si>
    <t>R. DUPAY # 1</t>
  </si>
  <si>
    <t>34055209620000</t>
  </si>
  <si>
    <t>BATTLES # 1</t>
  </si>
  <si>
    <t>34055209950000</t>
  </si>
  <si>
    <t>S. MULLNER # 1</t>
  </si>
  <si>
    <t>34055211560000</t>
  </si>
  <si>
    <t>POLOMSKY # 1 (1478)</t>
  </si>
  <si>
    <t>34055212450000</t>
  </si>
  <si>
    <t>D. MILLER # 1</t>
  </si>
  <si>
    <t>34055212640000</t>
  </si>
  <si>
    <t>BATTLES # 2 (1818)</t>
  </si>
  <si>
    <t>34055212650000</t>
  </si>
  <si>
    <t>BATTLES # 3 (1867)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</si>
  <si>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</si>
  <si>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</si>
  <si>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</si>
  <si>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</si>
  <si>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</si>
  <si>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</si>
  <si>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</si>
  <si>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</si>
  <si>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</si>
  <si>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</si>
  <si>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</si>
  <si>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</si>
  <si>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</si>
  <si>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</si>
  <si>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</si>
  <si>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</si>
  <si>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</si>
  <si>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</si>
  <si>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</si>
  <si>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</si>
  <si>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</si>
  <si>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</si>
  <si>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</si>
  <si>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10559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</si>
</sst>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12" headerRowCount="1">
  <autoFilter ref="A8:K12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6:F32" headerRowCount="1">
  <autoFilter ref="A16:F32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16" displayName="DistrictTable_16" ref="A16:K26" headerRowCount="1">
  <autoFilter ref="A16:K26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16" displayName="TaxTable_16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18" displayName="DistrictTable_18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18" displayName="TaxTable_18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istrictTable_20" displayName="DistrictTable_20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xTable_20" displayName="TaxTable_20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DistrictTable_30" displayName="DistrictTable_30" ref="A16:K19" headerRowCount="1">
  <autoFilter ref="A16:K19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xTable_30" displayName="TaxTable_30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/><Relationship Id="rId2" Type="http://schemas.openxmlformats.org/officeDocument/2006/relationships/table" Target="../tables/table8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9.xml"/><Relationship Id="rId2" Type="http://schemas.openxmlformats.org/officeDocument/2006/relationships/table" Target="../tables/table10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2"/>
  <sheetViews>
    <sheetView workbookViewId="0"/>
  </sheetViews>
  <sheetFormatPr defaultRowHeight="15"/>
  <cols>
    <col min="1" max="1" width="37.33909225463867" customWidth="1"/>
    <col min="2" max="2" width="20.62074851989746" customWidth="1"/>
    <col min="3" max="3" width="15.996493339538574" customWidth="1"/>
    <col min="4" max="4" width="12.350568771362305" customWidth="1"/>
    <col min="5" max="5" width="40" customWidth="1"/>
    <col min="6" max="6" width="33.46022033691406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88.57</v>
      </c>
      <c r="C9" s="2">
        <v>55.370505</v>
      </c>
      <c r="D9" s="3">
        <v>2510</v>
      </c>
      <c r="E9" s="3">
        <v>1500</v>
      </c>
      <c r="F9" s="3">
        <f>[Oil Value]+[Gas Value]</f>
        <v>4010</v>
      </c>
      <c r="G9" s="4">
        <v>0</v>
      </c>
      <c r="H9" s="4">
        <v>111.5</v>
      </c>
      <c r="I9" s="4">
        <v>111.5</v>
      </c>
      <c r="J9" s="4">
        <f>[Prior Due]+[Half Due]+[Full Due]</f>
        <v>223</v>
      </c>
      <c r="K9" s="0">
        <v>10</v>
      </c>
    </row>
    <row r="10">
      <c r="A10" s="0" t="s">
        <v>23</v>
      </c>
      <c r="B10" s="2">
        <v>91.87</v>
      </c>
      <c r="C10" s="2">
        <v>59.371408</v>
      </c>
      <c r="D10" s="3">
        <v>0</v>
      </c>
      <c r="E10" s="3">
        <v>300</v>
      </c>
      <c r="F10" s="3">
        <f>[Oil Value]+[Gas Value]</f>
        <v>300</v>
      </c>
      <c r="G10" s="4">
        <v>0</v>
      </c>
      <c r="H10" s="4">
        <v>9.01</v>
      </c>
      <c r="I10" s="4">
        <v>9.01</v>
      </c>
      <c r="J10" s="4">
        <f>[Prior Due]+[Half Due]+[Full Due]</f>
        <v>18.02</v>
      </c>
      <c r="K10" s="0">
        <v>1</v>
      </c>
    </row>
    <row r="11">
      <c r="A11" s="0" t="s">
        <v>24</v>
      </c>
      <c r="B11" s="2">
        <v>82.67</v>
      </c>
      <c r="C11" s="2">
        <v>46.92001</v>
      </c>
      <c r="D11" s="3">
        <v>0</v>
      </c>
      <c r="E11" s="3">
        <v>370</v>
      </c>
      <c r="F11" s="3">
        <f>[Oil Value]+[Gas Value]</f>
        <v>370</v>
      </c>
      <c r="G11" s="4">
        <v>0</v>
      </c>
      <c r="H11" s="4">
        <v>8.8</v>
      </c>
      <c r="I11" s="4">
        <v>8.8</v>
      </c>
      <c r="J11" s="4">
        <f>[Prior Due]+[Half Due]+[Full Due]</f>
        <v>17.6</v>
      </c>
      <c r="K11" s="0">
        <v>2</v>
      </c>
    </row>
    <row r="12">
      <c r="A12" s="0" t="s">
        <v>25</v>
      </c>
      <c r="B12" s="2">
        <v>86.27</v>
      </c>
      <c r="C12" s="2">
        <v>51.588007</v>
      </c>
      <c r="D12" s="3">
        <v>340</v>
      </c>
      <c r="E12" s="3">
        <v>760</v>
      </c>
      <c r="F12" s="3">
        <f>[Oil Value]+[Gas Value]</f>
        <v>1100</v>
      </c>
      <c r="G12" s="4">
        <v>0</v>
      </c>
      <c r="H12" s="4">
        <v>28.67</v>
      </c>
      <c r="I12" s="4">
        <v>28.67</v>
      </c>
      <c r="J12" s="4">
        <f>[Prior Due]+[Half Due]+[Full Due]</f>
        <v>57.34</v>
      </c>
      <c r="K12" s="0">
        <v>3</v>
      </c>
    </row>
    <row r="15">
      <c r="A15" s="1" t="s">
        <v>26</v>
      </c>
    </row>
    <row r="16">
      <c r="A16" s="5" t="s">
        <v>27</v>
      </c>
      <c r="B16" s="5" t="s">
        <v>28</v>
      </c>
      <c r="C16" s="5" t="s">
        <v>14</v>
      </c>
      <c r="D16" s="5" t="s">
        <v>15</v>
      </c>
      <c r="E16" s="7" t="s">
        <v>16</v>
      </c>
      <c r="F16" s="5" t="s">
        <v>29</v>
      </c>
    </row>
    <row r="17">
      <c r="A17" s="5" t="s">
        <v>30</v>
      </c>
      <c r="B17" s="5" t="s">
        <v>31</v>
      </c>
      <c r="C17" s="6">
        <v>0</v>
      </c>
      <c r="D17" s="6">
        <v>300</v>
      </c>
      <c r="E17" s="8">
        <f>[Oil Value]+[Gas Value]</f>
        <v>300</v>
      </c>
      <c r="F17" s="5" t="s">
        <v>23</v>
      </c>
    </row>
    <row r="18">
      <c r="A18" s="5" t="s">
        <v>32</v>
      </c>
      <c r="B18" s="5" t="s">
        <v>33</v>
      </c>
      <c r="C18" s="6">
        <v>0</v>
      </c>
      <c r="D18" s="6">
        <v>230</v>
      </c>
      <c r="E18" s="8">
        <f>[Oil Value]+[Gas Value]</f>
        <v>230</v>
      </c>
      <c r="F18" s="5" t="s">
        <v>22</v>
      </c>
    </row>
    <row r="19">
      <c r="A19" s="5" t="s">
        <v>34</v>
      </c>
      <c r="B19" s="5" t="s">
        <v>35</v>
      </c>
      <c r="C19" s="6">
        <v>0</v>
      </c>
      <c r="D19" s="6">
        <v>180</v>
      </c>
      <c r="E19" s="8">
        <f>[Oil Value]+[Gas Value]</f>
        <v>180</v>
      </c>
      <c r="F19" s="5" t="s">
        <v>24</v>
      </c>
    </row>
    <row r="20">
      <c r="A20" s="5" t="s">
        <v>36</v>
      </c>
      <c r="B20" s="5" t="s">
        <v>37</v>
      </c>
      <c r="C20" s="6">
        <v>0</v>
      </c>
      <c r="D20" s="6">
        <v>190</v>
      </c>
      <c r="E20" s="8">
        <f>[Oil Value]+[Gas Value]</f>
        <v>190</v>
      </c>
      <c r="F20" s="5" t="s">
        <v>24</v>
      </c>
    </row>
    <row r="21">
      <c r="A21" s="5" t="s">
        <v>38</v>
      </c>
      <c r="B21" s="5" t="s">
        <v>39</v>
      </c>
      <c r="C21" s="6">
        <v>0</v>
      </c>
      <c r="D21" s="6">
        <v>210</v>
      </c>
      <c r="E21" s="8">
        <f>[Oil Value]+[Gas Value]</f>
        <v>210</v>
      </c>
      <c r="F21" s="5" t="s">
        <v>22</v>
      </c>
    </row>
    <row r="22">
      <c r="A22" s="5" t="s">
        <v>40</v>
      </c>
      <c r="B22" s="5" t="s">
        <v>41</v>
      </c>
      <c r="C22" s="6">
        <v>390</v>
      </c>
      <c r="D22" s="6">
        <v>180</v>
      </c>
      <c r="E22" s="8">
        <f>[Oil Value]+[Gas Value]</f>
        <v>570</v>
      </c>
      <c r="F22" s="5" t="s">
        <v>22</v>
      </c>
    </row>
    <row r="23">
      <c r="A23" s="5" t="s">
        <v>42</v>
      </c>
      <c r="B23" s="5" t="s">
        <v>43</v>
      </c>
      <c r="C23" s="6">
        <v>390</v>
      </c>
      <c r="D23" s="6">
        <v>180</v>
      </c>
      <c r="E23" s="8">
        <f>[Oil Value]+[Gas Value]</f>
        <v>570</v>
      </c>
      <c r="F23" s="5" t="s">
        <v>22</v>
      </c>
    </row>
    <row r="24">
      <c r="A24" s="5" t="s">
        <v>44</v>
      </c>
      <c r="B24" s="5" t="s">
        <v>45</v>
      </c>
      <c r="C24" s="6">
        <v>0</v>
      </c>
      <c r="D24" s="6">
        <v>190</v>
      </c>
      <c r="E24" s="8">
        <f>[Oil Value]+[Gas Value]</f>
        <v>190</v>
      </c>
      <c r="F24" s="5" t="s">
        <v>22</v>
      </c>
    </row>
    <row r="25">
      <c r="A25" s="5" t="s">
        <v>46</v>
      </c>
      <c r="B25" s="5" t="s">
        <v>47</v>
      </c>
      <c r="C25" s="6">
        <v>0</v>
      </c>
      <c r="D25" s="6">
        <v>190</v>
      </c>
      <c r="E25" s="8">
        <f>[Oil Value]+[Gas Value]</f>
        <v>190</v>
      </c>
      <c r="F25" s="5" t="s">
        <v>22</v>
      </c>
    </row>
    <row r="26">
      <c r="A26" s="5" t="s">
        <v>48</v>
      </c>
      <c r="B26" s="5" t="s">
        <v>49</v>
      </c>
      <c r="C26" s="6">
        <v>620</v>
      </c>
      <c r="D26" s="6">
        <v>30</v>
      </c>
      <c r="E26" s="8">
        <f>[Oil Value]+[Gas Value]</f>
        <v>650</v>
      </c>
      <c r="F26" s="5" t="s">
        <v>22</v>
      </c>
    </row>
    <row r="27">
      <c r="A27" s="5" t="s">
        <v>50</v>
      </c>
      <c r="B27" s="5" t="s">
        <v>51</v>
      </c>
      <c r="C27" s="6">
        <v>340</v>
      </c>
      <c r="D27" s="6">
        <v>160</v>
      </c>
      <c r="E27" s="8">
        <f>[Oil Value]+[Gas Value]</f>
        <v>500</v>
      </c>
      <c r="F27" s="5" t="s">
        <v>25</v>
      </c>
    </row>
    <row r="28">
      <c r="A28" s="5" t="s">
        <v>52</v>
      </c>
      <c r="B28" s="5" t="s">
        <v>53</v>
      </c>
      <c r="C28" s="6">
        <v>340</v>
      </c>
      <c r="D28" s="6">
        <v>40</v>
      </c>
      <c r="E28" s="8">
        <f>[Oil Value]+[Gas Value]</f>
        <v>380</v>
      </c>
      <c r="F28" s="5" t="s">
        <v>22</v>
      </c>
    </row>
    <row r="29">
      <c r="A29" s="5" t="s">
        <v>54</v>
      </c>
      <c r="B29" s="5" t="s">
        <v>55</v>
      </c>
      <c r="C29" s="6">
        <v>320</v>
      </c>
      <c r="D29" s="6">
        <v>200</v>
      </c>
      <c r="E29" s="8">
        <f>[Oil Value]+[Gas Value]</f>
        <v>520</v>
      </c>
      <c r="F29" s="5" t="s">
        <v>22</v>
      </c>
    </row>
    <row r="30">
      <c r="A30" s="5" t="s">
        <v>56</v>
      </c>
      <c r="B30" s="5" t="s">
        <v>57</v>
      </c>
      <c r="C30" s="6">
        <v>450</v>
      </c>
      <c r="D30" s="6">
        <v>50</v>
      </c>
      <c r="E30" s="8">
        <f>[Oil Value]+[Gas Value]</f>
        <v>500</v>
      </c>
      <c r="F30" s="5" t="s">
        <v>22</v>
      </c>
    </row>
    <row r="31">
      <c r="A31" s="5" t="s">
        <v>58</v>
      </c>
      <c r="B31" s="5" t="s">
        <v>59</v>
      </c>
      <c r="C31" s="6">
        <v>0</v>
      </c>
      <c r="D31" s="6">
        <v>300</v>
      </c>
      <c r="E31" s="8">
        <f>[Oil Value]+[Gas Value]</f>
        <v>300</v>
      </c>
      <c r="F31" s="5" t="s">
        <v>25</v>
      </c>
    </row>
    <row r="32">
      <c r="A32" s="5" t="s">
        <v>60</v>
      </c>
      <c r="B32" s="5" t="s">
        <v>61</v>
      </c>
      <c r="C32" s="6">
        <v>0</v>
      </c>
      <c r="D32" s="6">
        <v>300</v>
      </c>
      <c r="E32" s="8">
        <f>[Oil Value]+[Gas Value]</f>
        <v>300</v>
      </c>
      <c r="F32" s="5" t="s">
        <v>25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26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0.62074851989746" customWidth="1"/>
    <col min="4" max="4" width="33.4602203369140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66</v>
      </c>
      <c r="E2" s="0" t="s">
        <v>67</v>
      </c>
    </row>
    <row r="3">
      <c r="A3" s="0" t="s">
        <v>68</v>
      </c>
      <c r="B3" s="4">
        <v>0</v>
      </c>
      <c r="C3" s="4">
        <v>178.02</v>
      </c>
      <c r="D3" s="4">
        <v>178.02</v>
      </c>
      <c r="E3" s="4">
        <f>[Prior]+[First]+[Second]</f>
        <v>356.04</v>
      </c>
    </row>
    <row r="4">
      <c r="A4" s="0" t="s">
        <v>69</v>
      </c>
      <c r="B4" s="4">
        <v>0</v>
      </c>
      <c r="C4" s="4">
        <v>-66.52</v>
      </c>
      <c r="D4" s="4">
        <v>-66.52</v>
      </c>
      <c r="E4" s="4">
        <f>[Prior]+[First]+[Second]</f>
        <v>-133.04</v>
      </c>
    </row>
    <row r="5">
      <c r="A5" s="0" t="s">
        <v>70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72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73</v>
      </c>
      <c r="B8" s="4">
        <v>0</v>
      </c>
      <c r="C8" s="4">
        <v>111.5</v>
      </c>
      <c r="D8" s="4">
        <v>111.5</v>
      </c>
      <c r="E8" s="4">
        <f>[Prior]+[First]+[Second]</f>
        <v>223</v>
      </c>
    </row>
    <row r="9">
      <c r="A9" s="0" t="s">
        <v>74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75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76</v>
      </c>
      <c r="B11" s="4">
        <v>0</v>
      </c>
      <c r="C11" s="4">
        <v>111.5</v>
      </c>
      <c r="D11" s="4">
        <v>111.5</v>
      </c>
      <c r="E11" s="4">
        <f>[Prior]+[First]+[Second]</f>
        <v>223</v>
      </c>
    </row>
    <row r="12">
      <c r="A12" s="0" t="s">
        <v>77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78</v>
      </c>
      <c r="B13" s="4">
        <v>0</v>
      </c>
      <c r="C13" s="4">
        <v>111.5</v>
      </c>
      <c r="D13" s="4">
        <v>111.5</v>
      </c>
      <c r="E13" s="4">
        <f>[Prior]+[First]+[Second]</f>
        <v>223</v>
      </c>
    </row>
    <row r="15">
      <c r="A15" s="1" t="s">
        <v>79</v>
      </c>
    </row>
    <row r="16">
      <c r="A16" s="0" t="s">
        <v>80</v>
      </c>
      <c r="B16" s="0" t="s">
        <v>81</v>
      </c>
      <c r="C16" s="0" t="s">
        <v>82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83</v>
      </c>
      <c r="K16" s="0" t="s">
        <v>84</v>
      </c>
    </row>
    <row r="17">
      <c r="A17" s="0" t="s">
        <v>85</v>
      </c>
      <c r="B17" s="0" t="s">
        <v>32</v>
      </c>
      <c r="C17" s="0" t="s">
        <v>33</v>
      </c>
      <c r="D17" s="0" t="s">
        <v>22</v>
      </c>
      <c r="E17" s="2">
        <v>88.57</v>
      </c>
      <c r="F17" s="2">
        <v>55.370505</v>
      </c>
      <c r="G17" s="3">
        <v>0</v>
      </c>
      <c r="H17" s="3">
        <v>230</v>
      </c>
      <c r="I17" s="3">
        <f>[Oil Value]+[Gas Value]</f>
        <v>230</v>
      </c>
      <c r="J17" s="9">
        <f>IF(SUM([Total Value])=0,0,[Total Value]/SUM([Total Value]))</f>
        <v>0.057356608478803</v>
      </c>
      <c r="K17" s="10">
        <v>12.82</v>
      </c>
    </row>
    <row r="18">
      <c r="A18" s="0" t="s">
        <v>85</v>
      </c>
      <c r="B18" s="0" t="s">
        <v>38</v>
      </c>
      <c r="C18" s="0" t="s">
        <v>39</v>
      </c>
      <c r="D18" s="0" t="s">
        <v>22</v>
      </c>
      <c r="E18" s="2">
        <v>88.57</v>
      </c>
      <c r="F18" s="2">
        <v>55.370505</v>
      </c>
      <c r="G18" s="3">
        <v>0</v>
      </c>
      <c r="H18" s="3">
        <v>210</v>
      </c>
      <c r="I18" s="3">
        <f>[Oil Value]+[Gas Value]</f>
        <v>210</v>
      </c>
      <c r="J18" s="9">
        <f>IF(SUM([Total Value])=0,0,[Total Value]/SUM([Total Value]))</f>
        <v>0.05236907730673317</v>
      </c>
      <c r="K18" s="10">
        <v>11.68</v>
      </c>
    </row>
    <row r="19">
      <c r="A19" s="0" t="s">
        <v>85</v>
      </c>
      <c r="B19" s="0" t="s">
        <v>40</v>
      </c>
      <c r="C19" s="0" t="s">
        <v>41</v>
      </c>
      <c r="D19" s="0" t="s">
        <v>22</v>
      </c>
      <c r="E19" s="2">
        <v>88.57</v>
      </c>
      <c r="F19" s="2">
        <v>55.370505</v>
      </c>
      <c r="G19" s="3">
        <v>390</v>
      </c>
      <c r="H19" s="3">
        <v>180</v>
      </c>
      <c r="I19" s="3">
        <f>[Oil Value]+[Gas Value]</f>
        <v>570</v>
      </c>
      <c r="J19" s="9">
        <f>IF(SUM([Total Value])=0,0,[Total Value]/SUM([Total Value]))</f>
        <v>0.14214463840399003</v>
      </c>
      <c r="K19" s="10">
        <v>31.68</v>
      </c>
    </row>
    <row r="20">
      <c r="A20" s="0" t="s">
        <v>85</v>
      </c>
      <c r="B20" s="0" t="s">
        <v>42</v>
      </c>
      <c r="C20" s="0" t="s">
        <v>43</v>
      </c>
      <c r="D20" s="0" t="s">
        <v>22</v>
      </c>
      <c r="E20" s="2">
        <v>88.57</v>
      </c>
      <c r="F20" s="2">
        <v>55.370505</v>
      </c>
      <c r="G20" s="3">
        <v>390</v>
      </c>
      <c r="H20" s="3">
        <v>180</v>
      </c>
      <c r="I20" s="3">
        <f>[Oil Value]+[Gas Value]</f>
        <v>570</v>
      </c>
      <c r="J20" s="9">
        <f>IF(SUM([Total Value])=0,0,[Total Value]/SUM([Total Value]))</f>
        <v>0.14214463840399003</v>
      </c>
      <c r="K20" s="10">
        <v>31.68</v>
      </c>
    </row>
    <row r="21">
      <c r="A21" s="0" t="s">
        <v>85</v>
      </c>
      <c r="B21" s="0" t="s">
        <v>44</v>
      </c>
      <c r="C21" s="0" t="s">
        <v>45</v>
      </c>
      <c r="D21" s="0" t="s">
        <v>22</v>
      </c>
      <c r="E21" s="2">
        <v>88.57</v>
      </c>
      <c r="F21" s="2">
        <v>55.370505</v>
      </c>
      <c r="G21" s="3">
        <v>0</v>
      </c>
      <c r="H21" s="3">
        <v>190</v>
      </c>
      <c r="I21" s="3">
        <f>[Oil Value]+[Gas Value]</f>
        <v>190</v>
      </c>
      <c r="J21" s="9">
        <f>IF(SUM([Total Value])=0,0,[Total Value]/SUM([Total Value]))</f>
        <v>0.04738154613466334</v>
      </c>
      <c r="K21" s="10">
        <v>10.64</v>
      </c>
    </row>
    <row r="22">
      <c r="A22" s="0" t="s">
        <v>85</v>
      </c>
      <c r="B22" s="0" t="s">
        <v>46</v>
      </c>
      <c r="C22" s="0" t="s">
        <v>47</v>
      </c>
      <c r="D22" s="0" t="s">
        <v>22</v>
      </c>
      <c r="E22" s="2">
        <v>88.57</v>
      </c>
      <c r="F22" s="2">
        <v>55.370505</v>
      </c>
      <c r="G22" s="3">
        <v>0</v>
      </c>
      <c r="H22" s="3">
        <v>190</v>
      </c>
      <c r="I22" s="3">
        <f>[Oil Value]+[Gas Value]</f>
        <v>190</v>
      </c>
      <c r="J22" s="9">
        <f>IF(SUM([Total Value])=0,0,[Total Value]/SUM([Total Value]))</f>
        <v>0.04738154613466334</v>
      </c>
      <c r="K22" s="10">
        <v>10.64</v>
      </c>
    </row>
    <row r="23">
      <c r="A23" s="0" t="s">
        <v>85</v>
      </c>
      <c r="B23" s="0" t="s">
        <v>48</v>
      </c>
      <c r="C23" s="0" t="s">
        <v>49</v>
      </c>
      <c r="D23" s="0" t="s">
        <v>22</v>
      </c>
      <c r="E23" s="2">
        <v>88.57</v>
      </c>
      <c r="F23" s="2">
        <v>55.370505</v>
      </c>
      <c r="G23" s="3">
        <v>620</v>
      </c>
      <c r="H23" s="3">
        <v>30</v>
      </c>
      <c r="I23" s="3">
        <f>[Oil Value]+[Gas Value]</f>
        <v>650</v>
      </c>
      <c r="J23" s="9">
        <f>IF(SUM([Total Value])=0,0,[Total Value]/SUM([Total Value]))</f>
        <v>0.16209476309226933</v>
      </c>
      <c r="K23" s="10">
        <v>36.16</v>
      </c>
    </row>
    <row r="24">
      <c r="A24" s="0" t="s">
        <v>85</v>
      </c>
      <c r="B24" s="0" t="s">
        <v>52</v>
      </c>
      <c r="C24" s="0" t="s">
        <v>53</v>
      </c>
      <c r="D24" s="0" t="s">
        <v>22</v>
      </c>
      <c r="E24" s="2">
        <v>88.57</v>
      </c>
      <c r="F24" s="2">
        <v>55.370505</v>
      </c>
      <c r="G24" s="3">
        <v>340</v>
      </c>
      <c r="H24" s="3">
        <v>40</v>
      </c>
      <c r="I24" s="3">
        <f>[Oil Value]+[Gas Value]</f>
        <v>380</v>
      </c>
      <c r="J24" s="9">
        <f>IF(SUM([Total Value])=0,0,[Total Value]/SUM([Total Value]))</f>
        <v>0.09476309226932668</v>
      </c>
      <c r="K24" s="10">
        <v>21.1</v>
      </c>
    </row>
    <row r="25">
      <c r="A25" s="0" t="s">
        <v>85</v>
      </c>
      <c r="B25" s="0" t="s">
        <v>54</v>
      </c>
      <c r="C25" s="0" t="s">
        <v>55</v>
      </c>
      <c r="D25" s="0" t="s">
        <v>22</v>
      </c>
      <c r="E25" s="2">
        <v>88.57</v>
      </c>
      <c r="F25" s="2">
        <v>55.370505</v>
      </c>
      <c r="G25" s="3">
        <v>320</v>
      </c>
      <c r="H25" s="3">
        <v>200</v>
      </c>
      <c r="I25" s="3">
        <f>[Oil Value]+[Gas Value]</f>
        <v>520</v>
      </c>
      <c r="J25" s="9">
        <f>IF(SUM([Total Value])=0,0,[Total Value]/SUM([Total Value]))</f>
        <v>0.12967581047381546</v>
      </c>
      <c r="K25" s="10">
        <v>28.74</v>
      </c>
    </row>
    <row r="26">
      <c r="A26" s="0" t="s">
        <v>85</v>
      </c>
      <c r="B26" s="0" t="s">
        <v>56</v>
      </c>
      <c r="C26" s="0" t="s">
        <v>57</v>
      </c>
      <c r="D26" s="0" t="s">
        <v>22</v>
      </c>
      <c r="E26" s="2">
        <v>88.57</v>
      </c>
      <c r="F26" s="2">
        <v>55.370505</v>
      </c>
      <c r="G26" s="3">
        <v>450</v>
      </c>
      <c r="H26" s="3">
        <v>50</v>
      </c>
      <c r="I26" s="3">
        <f>[Oil Value]+[Gas Value]</f>
        <v>500</v>
      </c>
      <c r="J26" s="9">
        <f>IF(SUM([Total Value])=0,0,[Total Value]/SUM([Total Value]))</f>
        <v>0.12468827930174564</v>
      </c>
      <c r="K26" s="10">
        <v>27.86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7.907581329345703" customWidth="1"/>
    <col min="4" max="4" width="32.7062187194824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66</v>
      </c>
      <c r="E2" s="0" t="s">
        <v>67</v>
      </c>
    </row>
    <row r="3">
      <c r="A3" s="0" t="s">
        <v>68</v>
      </c>
      <c r="B3" s="4">
        <v>0</v>
      </c>
      <c r="C3" s="4">
        <v>13.88</v>
      </c>
      <c r="D3" s="4">
        <v>13.88</v>
      </c>
      <c r="E3" s="4">
        <f>[Prior]+[First]+[Second]</f>
        <v>27.76</v>
      </c>
    </row>
    <row r="4">
      <c r="A4" s="0" t="s">
        <v>69</v>
      </c>
      <c r="B4" s="4">
        <v>0</v>
      </c>
      <c r="C4" s="4">
        <v>-4.87</v>
      </c>
      <c r="D4" s="4">
        <v>-4.87</v>
      </c>
      <c r="E4" s="4">
        <f>[Prior]+[First]+[Second]</f>
        <v>-9.74</v>
      </c>
    </row>
    <row r="5">
      <c r="A5" s="0" t="s">
        <v>70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72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73</v>
      </c>
      <c r="B8" s="4">
        <v>0</v>
      </c>
      <c r="C8" s="4">
        <v>9.01</v>
      </c>
      <c r="D8" s="4">
        <v>9.01</v>
      </c>
      <c r="E8" s="4">
        <f>[Prior]+[First]+[Second]</f>
        <v>18.02</v>
      </c>
    </row>
    <row r="9">
      <c r="A9" s="0" t="s">
        <v>74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75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76</v>
      </c>
      <c r="B11" s="4">
        <v>0</v>
      </c>
      <c r="C11" s="4">
        <v>9.01</v>
      </c>
      <c r="D11" s="4">
        <v>9.01</v>
      </c>
      <c r="E11" s="4">
        <f>[Prior]+[First]+[Second]</f>
        <v>18.02</v>
      </c>
    </row>
    <row r="12">
      <c r="A12" s="0" t="s">
        <v>77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78</v>
      </c>
      <c r="B13" s="4">
        <v>0</v>
      </c>
      <c r="C13" s="4">
        <v>9.01</v>
      </c>
      <c r="D13" s="4">
        <v>9.01</v>
      </c>
      <c r="E13" s="4">
        <f>[Prior]+[First]+[Second]</f>
        <v>18.02</v>
      </c>
    </row>
    <row r="15">
      <c r="A15" s="1" t="s">
        <v>79</v>
      </c>
    </row>
    <row r="16">
      <c r="A16" s="0" t="s">
        <v>80</v>
      </c>
      <c r="B16" s="0" t="s">
        <v>81</v>
      </c>
      <c r="C16" s="0" t="s">
        <v>82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83</v>
      </c>
      <c r="K16" s="0" t="s">
        <v>84</v>
      </c>
    </row>
    <row r="17">
      <c r="A17" s="0" t="s">
        <v>85</v>
      </c>
      <c r="B17" s="0" t="s">
        <v>30</v>
      </c>
      <c r="C17" s="0" t="s">
        <v>31</v>
      </c>
      <c r="D17" s="0" t="s">
        <v>23</v>
      </c>
      <c r="E17" s="2">
        <v>91.87</v>
      </c>
      <c r="F17" s="2">
        <v>59.371408</v>
      </c>
      <c r="G17" s="3">
        <v>0</v>
      </c>
      <c r="H17" s="3">
        <v>300</v>
      </c>
      <c r="I17" s="3">
        <f>[Oil Value]+[Gas Value]</f>
        <v>300</v>
      </c>
      <c r="J17" s="9">
        <f>IF(SUM([Total Value])=0,0,[Total Value]/SUM([Total Value]))</f>
        <v>1</v>
      </c>
      <c r="K17" s="10">
        <v>18.02</v>
      </c>
    </row>
  </sheetData>
  <headerFooter/>
  <tableParts>
    <tablePart r:id="rId1"/>
    <tablePart r:id="rId2"/>
  </tableParts>
</worksheet>
</file>

<file path=xl/worksheets/sheet4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5.917717933654785" customWidth="1"/>
    <col min="4" max="4" width="33.19217681884765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66</v>
      </c>
      <c r="E2" s="0" t="s">
        <v>67</v>
      </c>
    </row>
    <row r="3">
      <c r="A3" s="0" t="s">
        <v>68</v>
      </c>
      <c r="B3" s="4">
        <v>0</v>
      </c>
      <c r="C3" s="4">
        <v>15.4</v>
      </c>
      <c r="D3" s="4">
        <v>15.4</v>
      </c>
      <c r="E3" s="4">
        <f>[Prior]+[First]+[Second]</f>
        <v>30.8</v>
      </c>
    </row>
    <row r="4">
      <c r="A4" s="0" t="s">
        <v>69</v>
      </c>
      <c r="B4" s="4">
        <v>0</v>
      </c>
      <c r="C4" s="4">
        <v>-6.6</v>
      </c>
      <c r="D4" s="4">
        <v>-6.6</v>
      </c>
      <c r="E4" s="4">
        <f>[Prior]+[First]+[Second]</f>
        <v>-13.2</v>
      </c>
    </row>
    <row r="5">
      <c r="A5" s="0" t="s">
        <v>70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72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73</v>
      </c>
      <c r="B8" s="4">
        <v>0</v>
      </c>
      <c r="C8" s="4">
        <v>8.8</v>
      </c>
      <c r="D8" s="4">
        <v>8.8</v>
      </c>
      <c r="E8" s="4">
        <f>[Prior]+[First]+[Second]</f>
        <v>17.6</v>
      </c>
    </row>
    <row r="9">
      <c r="A9" s="0" t="s">
        <v>74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75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76</v>
      </c>
      <c r="B11" s="4">
        <v>0</v>
      </c>
      <c r="C11" s="4">
        <v>8.8</v>
      </c>
      <c r="D11" s="4">
        <v>8.8</v>
      </c>
      <c r="E11" s="4">
        <f>[Prior]+[First]+[Second]</f>
        <v>17.6</v>
      </c>
    </row>
    <row r="12">
      <c r="A12" s="0" t="s">
        <v>77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78</v>
      </c>
      <c r="B13" s="4">
        <v>0</v>
      </c>
      <c r="C13" s="4">
        <v>8.8</v>
      </c>
      <c r="D13" s="4">
        <v>8.8</v>
      </c>
      <c r="E13" s="4">
        <f>[Prior]+[First]+[Second]</f>
        <v>17.6</v>
      </c>
    </row>
    <row r="15">
      <c r="A15" s="1" t="s">
        <v>79</v>
      </c>
    </row>
    <row r="16">
      <c r="A16" s="0" t="s">
        <v>80</v>
      </c>
      <c r="B16" s="0" t="s">
        <v>81</v>
      </c>
      <c r="C16" s="0" t="s">
        <v>82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83</v>
      </c>
      <c r="K16" s="0" t="s">
        <v>84</v>
      </c>
    </row>
    <row r="17">
      <c r="A17" s="0" t="s">
        <v>85</v>
      </c>
      <c r="B17" s="0" t="s">
        <v>34</v>
      </c>
      <c r="C17" s="0" t="s">
        <v>35</v>
      </c>
      <c r="D17" s="0" t="s">
        <v>24</v>
      </c>
      <c r="E17" s="2">
        <v>82.67</v>
      </c>
      <c r="F17" s="2">
        <v>46.92001</v>
      </c>
      <c r="G17" s="3">
        <v>0</v>
      </c>
      <c r="H17" s="3">
        <v>180</v>
      </c>
      <c r="I17" s="3">
        <f>[Oil Value]+[Gas Value]</f>
        <v>180</v>
      </c>
      <c r="J17" s="9">
        <f>IF(SUM([Total Value])=0,0,[Total Value]/SUM([Total Value]))</f>
        <v>0.4864864864864865</v>
      </c>
      <c r="K17" s="10">
        <v>8.54</v>
      </c>
    </row>
    <row r="18">
      <c r="A18" s="0" t="s">
        <v>85</v>
      </c>
      <c r="B18" s="0" t="s">
        <v>36</v>
      </c>
      <c r="C18" s="0" t="s">
        <v>37</v>
      </c>
      <c r="D18" s="0" t="s">
        <v>24</v>
      </c>
      <c r="E18" s="2">
        <v>82.67</v>
      </c>
      <c r="F18" s="2">
        <v>46.92001</v>
      </c>
      <c r="G18" s="3">
        <v>0</v>
      </c>
      <c r="H18" s="3">
        <v>190</v>
      </c>
      <c r="I18" s="3">
        <f>[Oil Value]+[Gas Value]</f>
        <v>190</v>
      </c>
      <c r="J18" s="9">
        <f>IF(SUM([Total Value])=0,0,[Total Value]/SUM([Total Value]))</f>
        <v>0.5135135135135135</v>
      </c>
      <c r="K18" s="10">
        <v>9.06</v>
      </c>
    </row>
  </sheetData>
  <headerFooter/>
  <tableParts>
    <tablePart r:id="rId1"/>
    <tablePart r:id="rId2"/>
  </tableParts>
</worksheet>
</file>

<file path=xl/worksheets/sheet5.xml><?xml version="1.0" encoding="utf-8"?>
<worksheet xmlns:r="http://schemas.openxmlformats.org/officeDocument/2006/relationships" xmlns="http://schemas.openxmlformats.org/spreadsheetml/2006/main">
  <dimension ref="A1:K19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8.20836067199707" customWidth="1"/>
    <col min="4" max="4" width="33.435665130615234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66</v>
      </c>
      <c r="E2" s="0" t="s">
        <v>67</v>
      </c>
    </row>
    <row r="3">
      <c r="A3" s="0" t="s">
        <v>68</v>
      </c>
      <c r="B3" s="4">
        <v>0</v>
      </c>
      <c r="C3" s="4">
        <v>47.73</v>
      </c>
      <c r="D3" s="4">
        <v>47.73</v>
      </c>
      <c r="E3" s="4">
        <f>[Prior]+[First]+[Second]</f>
        <v>95.46</v>
      </c>
    </row>
    <row r="4">
      <c r="A4" s="0" t="s">
        <v>69</v>
      </c>
      <c r="B4" s="4">
        <v>0</v>
      </c>
      <c r="C4" s="4">
        <v>-19.06</v>
      </c>
      <c r="D4" s="4">
        <v>-19.06</v>
      </c>
      <c r="E4" s="4">
        <f>[Prior]+[First]+[Second]</f>
        <v>-38.12</v>
      </c>
    </row>
    <row r="5">
      <c r="A5" s="0" t="s">
        <v>70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72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73</v>
      </c>
      <c r="B8" s="4">
        <v>0</v>
      </c>
      <c r="C8" s="4">
        <v>28.67</v>
      </c>
      <c r="D8" s="4">
        <v>28.67</v>
      </c>
      <c r="E8" s="4">
        <f>[Prior]+[First]+[Second]</f>
        <v>57.34</v>
      </c>
    </row>
    <row r="9">
      <c r="A9" s="0" t="s">
        <v>74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75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76</v>
      </c>
      <c r="B11" s="4">
        <v>0</v>
      </c>
      <c r="C11" s="4">
        <v>28.67</v>
      </c>
      <c r="D11" s="4">
        <v>28.67</v>
      </c>
      <c r="E11" s="4">
        <f>[Prior]+[First]+[Second]</f>
        <v>57.34</v>
      </c>
    </row>
    <row r="12">
      <c r="A12" s="0" t="s">
        <v>77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78</v>
      </c>
      <c r="B13" s="4">
        <v>0</v>
      </c>
      <c r="C13" s="4">
        <v>28.67</v>
      </c>
      <c r="D13" s="4">
        <v>28.67</v>
      </c>
      <c r="E13" s="4">
        <f>[Prior]+[First]+[Second]</f>
        <v>57.34</v>
      </c>
    </row>
    <row r="15">
      <c r="A15" s="1" t="s">
        <v>79</v>
      </c>
    </row>
    <row r="16">
      <c r="A16" s="0" t="s">
        <v>80</v>
      </c>
      <c r="B16" s="0" t="s">
        <v>81</v>
      </c>
      <c r="C16" s="0" t="s">
        <v>82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83</v>
      </c>
      <c r="K16" s="0" t="s">
        <v>84</v>
      </c>
    </row>
    <row r="17">
      <c r="A17" s="0" t="s">
        <v>85</v>
      </c>
      <c r="B17" s="0" t="s">
        <v>50</v>
      </c>
      <c r="C17" s="0" t="s">
        <v>51</v>
      </c>
      <c r="D17" s="0" t="s">
        <v>25</v>
      </c>
      <c r="E17" s="2">
        <v>86.27</v>
      </c>
      <c r="F17" s="2">
        <v>51.588007</v>
      </c>
      <c r="G17" s="3">
        <v>340</v>
      </c>
      <c r="H17" s="3">
        <v>160</v>
      </c>
      <c r="I17" s="3">
        <f>[Oil Value]+[Gas Value]</f>
        <v>500</v>
      </c>
      <c r="J17" s="9">
        <f>IF(SUM([Total Value])=0,0,[Total Value]/SUM([Total Value]))</f>
        <v>0.4545454545454546</v>
      </c>
      <c r="K17" s="10">
        <v>25.98</v>
      </c>
    </row>
    <row r="18">
      <c r="A18" s="0" t="s">
        <v>85</v>
      </c>
      <c r="B18" s="0" t="s">
        <v>58</v>
      </c>
      <c r="C18" s="0" t="s">
        <v>59</v>
      </c>
      <c r="D18" s="0" t="s">
        <v>25</v>
      </c>
      <c r="E18" s="2">
        <v>86.27</v>
      </c>
      <c r="F18" s="2">
        <v>51.588007</v>
      </c>
      <c r="G18" s="3">
        <v>0</v>
      </c>
      <c r="H18" s="3">
        <v>300</v>
      </c>
      <c r="I18" s="3">
        <f>[Oil Value]+[Gas Value]</f>
        <v>300</v>
      </c>
      <c r="J18" s="9">
        <f>IF(SUM([Total Value])=0,0,[Total Value]/SUM([Total Value]))</f>
        <v>0.2727272727272727</v>
      </c>
      <c r="K18" s="10">
        <v>15.68</v>
      </c>
    </row>
    <row r="19">
      <c r="A19" s="0" t="s">
        <v>85</v>
      </c>
      <c r="B19" s="0" t="s">
        <v>60</v>
      </c>
      <c r="C19" s="0" t="s">
        <v>61</v>
      </c>
      <c r="D19" s="0" t="s">
        <v>25</v>
      </c>
      <c r="E19" s="2">
        <v>86.27</v>
      </c>
      <c r="F19" s="2">
        <v>51.588007</v>
      </c>
      <c r="G19" s="3">
        <v>0</v>
      </c>
      <c r="H19" s="3">
        <v>300</v>
      </c>
      <c r="I19" s="3">
        <f>[Oil Value]+[Gas Value]</f>
        <v>300</v>
      </c>
      <c r="J19" s="9">
        <f>IF(SUM([Total Value])=0,0,[Total Value]/SUM([Total Value]))</f>
        <v>0.2727272727272727</v>
      </c>
      <c r="K19" s="10">
        <v>15.68</v>
      </c>
    </row>
  </sheetData>
  <headerFooter/>
  <tableParts>
    <tablePart r:id="rId1"/>
    <tablePart r:id="rId2"/>
  </tableParts>
</worksheet>
</file>