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4-BURTON TWP-BERKSHIRE LSD" sheetId="2" r:id="rId3"/>
    <sheet name="18-MIDDLEFIELD TWP-CARDINAL LS" sheetId="3" r:id="rId4"/>
  </sheets>
  <calcPr fullCalcOnLoad="1"/>
</workbook>
</file>

<file path=xl/sharedStrings.xml><?xml version="1.0" encoding="utf-8"?>
<sst xmlns="http://schemas.openxmlformats.org/spreadsheetml/2006/main" count="68" uniqueCount="68">
  <si>
    <t>Oil and Gas Company #1171</t>
  </si>
  <si>
    <t>EQUITY OIL &amp; GAS FUNDS INC</t>
  </si>
  <si>
    <t>Date Generated:</t>
  </si>
  <si>
    <t>02/03/2025</t>
  </si>
  <si>
    <t>3956 TOWN CENTER BLVD #189</t>
  </si>
  <si>
    <t>Tax Year:</t>
  </si>
  <si>
    <t>2024</t>
  </si>
  <si>
    <t>ORLANDO, FL 32837-6103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</si>
  <si>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</si>
  <si>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</si>
  <si>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</si>
  <si>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</si>
  <si>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</si>
  <si>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</si>
  <si>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</si>
  <si>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</si>
  <si>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</si>
  <si>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</si>
  <si>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</si>
  <si>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</si>
  <si>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</si>
  <si>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</si>
  <si>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04-BURTON TWP-BERKSHIRE LSD</t>
  </si>
  <si>
    <t>18-MIDDLEFIELD TWP-CARDINAL LS</t>
  </si>
  <si>
    <t>Permit Summary</t>
  </si>
  <si>
    <t>Permit</t>
  </si>
  <si>
    <t>WellName</t>
  </si>
  <si>
    <t>Districts</t>
  </si>
  <si>
    <t>34055218120000</t>
  </si>
  <si>
    <t xml:space="preserve">RILEY UNIT     1</t>
  </si>
  <si>
    <t>34055218130000</t>
  </si>
  <si>
    <t xml:space="preserve">RILEY UNIT     2</t>
  </si>
  <si>
    <t>34055220400000</t>
  </si>
  <si>
    <t xml:space="preserve">DETWILER UNIT     1</t>
  </si>
  <si>
    <t>34055220410000</t>
  </si>
  <si>
    <t xml:space="preserve">SUGARMAN     1</t>
  </si>
  <si>
    <t>34055220970000</t>
  </si>
  <si>
    <t xml:space="preserve">O. MILLER UNIT     1</t>
  </si>
  <si>
    <t>34055221270000</t>
  </si>
  <si>
    <t xml:space="preserve">MILLER M     1</t>
  </si>
  <si>
    <t>34055221300000</t>
  </si>
  <si>
    <t xml:space="preserve">M. DASCH     1</t>
  </si>
  <si>
    <t>34055221440000</t>
  </si>
  <si>
    <t xml:space="preserve">SUTYAK UNIT    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</si>
  <si>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</si>
  <si>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</si>
  <si>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</si>
  <si>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</si>
  <si>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</si>
  <si>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</si>
  <si>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</si>
  <si>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</si>
  <si>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</si>
  <si>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</si>
  <si>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</si>
  <si>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</si>
  <si>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</si>
  <si>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</si>
  <si>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</si>
  <si>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</si>
  <si>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</si>
  <si>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</si>
  <si>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</si>
  <si>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</si>
  <si>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</si>
  <si>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</si>
  <si>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</si>
  <si>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1171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</si>
</sst>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0" headerRowCount="1">
  <autoFilter ref="A8:K10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4:F22" headerRowCount="1">
  <autoFilter ref="A14:F22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4" displayName="DistrictTable_04" ref="A16:K23" headerRowCount="1">
  <autoFilter ref="A16:K23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4" displayName="TaxTable_04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18" displayName="DistrictTable_18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18" displayName="TaxTable_18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22"/>
  <sheetViews>
    <sheetView workbookViewId="0"/>
  </sheetViews>
  <sheetFormatPr defaultRowHeight="15"/>
  <cols>
    <col min="1" max="1" width="35.84774398803711" customWidth="1"/>
    <col min="2" max="2" width="18.836523056030273" customWidth="1"/>
    <col min="3" max="3" width="15.996493339538574" customWidth="1"/>
    <col min="4" max="4" width="12.350568771362305" customWidth="1"/>
    <col min="5" max="5" width="40" customWidth="1"/>
    <col min="6" max="6" width="32.70621871948242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80.83</v>
      </c>
      <c r="C9" s="2">
        <v>46.842181</v>
      </c>
      <c r="D9" s="3">
        <v>2590</v>
      </c>
      <c r="E9" s="3">
        <v>3810</v>
      </c>
      <c r="F9" s="3">
        <f>[Oil Value]+[Gas Value]</f>
        <v>6400</v>
      </c>
      <c r="G9" s="4">
        <v>0</v>
      </c>
      <c r="H9" s="4">
        <v>150.29</v>
      </c>
      <c r="I9" s="4">
        <v>150.29</v>
      </c>
      <c r="J9" s="4">
        <f>[Prior Due]+[Half Due]+[Full Due]</f>
        <v>300.58</v>
      </c>
      <c r="K9" s="0">
        <v>7</v>
      </c>
    </row>
    <row r="10">
      <c r="A10" s="0" t="s">
        <v>23</v>
      </c>
      <c r="B10" s="2">
        <v>91.87</v>
      </c>
      <c r="C10" s="2">
        <v>59.371408</v>
      </c>
      <c r="D10" s="3">
        <v>570</v>
      </c>
      <c r="E10" s="3">
        <v>90</v>
      </c>
      <c r="F10" s="3">
        <f>[Oil Value]+[Gas Value]</f>
        <v>660</v>
      </c>
      <c r="G10" s="4">
        <v>0</v>
      </c>
      <c r="H10" s="4">
        <v>19.64</v>
      </c>
      <c r="I10" s="4">
        <v>19.64</v>
      </c>
      <c r="J10" s="4">
        <f>[Prior Due]+[Half Due]+[Full Due]</f>
        <v>39.28</v>
      </c>
      <c r="K10" s="0">
        <v>1</v>
      </c>
    </row>
    <row r="13">
      <c r="A13" s="1" t="s">
        <v>24</v>
      </c>
    </row>
    <row r="14">
      <c r="A14" s="5" t="s">
        <v>25</v>
      </c>
      <c r="B14" s="5" t="s">
        <v>26</v>
      </c>
      <c r="C14" s="5" t="s">
        <v>14</v>
      </c>
      <c r="D14" s="5" t="s">
        <v>15</v>
      </c>
      <c r="E14" s="7" t="s">
        <v>16</v>
      </c>
      <c r="F14" s="5" t="s">
        <v>27</v>
      </c>
    </row>
    <row r="15">
      <c r="A15" s="5" t="s">
        <v>28</v>
      </c>
      <c r="B15" s="5" t="s">
        <v>29</v>
      </c>
      <c r="C15" s="6">
        <v>730</v>
      </c>
      <c r="D15" s="6">
        <v>240</v>
      </c>
      <c r="E15" s="8">
        <f>[Oil Value]+[Gas Value]</f>
        <v>970</v>
      </c>
      <c r="F15" s="5" t="s">
        <v>22</v>
      </c>
    </row>
    <row r="16">
      <c r="A16" s="5" t="s">
        <v>30</v>
      </c>
      <c r="B16" s="5" t="s">
        <v>31</v>
      </c>
      <c r="C16" s="6">
        <v>730</v>
      </c>
      <c r="D16" s="6">
        <v>240</v>
      </c>
      <c r="E16" s="8">
        <f>[Oil Value]+[Gas Value]</f>
        <v>970</v>
      </c>
      <c r="F16" s="5" t="s">
        <v>22</v>
      </c>
    </row>
    <row r="17">
      <c r="A17" s="5" t="s">
        <v>32</v>
      </c>
      <c r="B17" s="5" t="s">
        <v>33</v>
      </c>
      <c r="C17" s="6">
        <v>460</v>
      </c>
      <c r="D17" s="6">
        <v>1890</v>
      </c>
      <c r="E17" s="8">
        <f>[Oil Value]+[Gas Value]</f>
        <v>2350</v>
      </c>
      <c r="F17" s="5" t="s">
        <v>22</v>
      </c>
    </row>
    <row r="18">
      <c r="A18" s="5" t="s">
        <v>34</v>
      </c>
      <c r="B18" s="5" t="s">
        <v>35</v>
      </c>
      <c r="C18" s="6">
        <v>670</v>
      </c>
      <c r="D18" s="6">
        <v>540</v>
      </c>
      <c r="E18" s="8">
        <f>[Oil Value]+[Gas Value]</f>
        <v>1210</v>
      </c>
      <c r="F18" s="5" t="s">
        <v>22</v>
      </c>
    </row>
    <row r="19">
      <c r="A19" s="5" t="s">
        <v>36</v>
      </c>
      <c r="B19" s="5" t="s">
        <v>37</v>
      </c>
      <c r="C19" s="6">
        <v>0</v>
      </c>
      <c r="D19" s="6">
        <v>270</v>
      </c>
      <c r="E19" s="8">
        <f>[Oil Value]+[Gas Value]</f>
        <v>270</v>
      </c>
      <c r="F19" s="5" t="s">
        <v>22</v>
      </c>
    </row>
    <row r="20">
      <c r="A20" s="5" t="s">
        <v>38</v>
      </c>
      <c r="B20" s="5" t="s">
        <v>39</v>
      </c>
      <c r="C20" s="6">
        <v>570</v>
      </c>
      <c r="D20" s="6">
        <v>90</v>
      </c>
      <c r="E20" s="8">
        <f>[Oil Value]+[Gas Value]</f>
        <v>660</v>
      </c>
      <c r="F20" s="5" t="s">
        <v>23</v>
      </c>
    </row>
    <row r="21">
      <c r="A21" s="5" t="s">
        <v>40</v>
      </c>
      <c r="B21" s="5" t="s">
        <v>41</v>
      </c>
      <c r="C21" s="6">
        <v>0</v>
      </c>
      <c r="D21" s="6">
        <v>530</v>
      </c>
      <c r="E21" s="8">
        <f>[Oil Value]+[Gas Value]</f>
        <v>530</v>
      </c>
      <c r="F21" s="5" t="s">
        <v>22</v>
      </c>
    </row>
    <row r="22">
      <c r="A22" s="5" t="s">
        <v>42</v>
      </c>
      <c r="B22" s="5" t="s">
        <v>43</v>
      </c>
      <c r="C22" s="6">
        <v>0</v>
      </c>
      <c r="D22" s="6">
        <v>100</v>
      </c>
      <c r="E22" s="8">
        <f>[Oil Value]+[Gas Value]</f>
        <v>100</v>
      </c>
      <c r="F22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23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8.836523056030273" customWidth="1"/>
    <col min="4" max="4" width="30.4391059875488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48</v>
      </c>
      <c r="E2" s="0" t="s">
        <v>49</v>
      </c>
    </row>
    <row r="3">
      <c r="A3" s="0" t="s">
        <v>50</v>
      </c>
      <c r="B3" s="4">
        <v>0</v>
      </c>
      <c r="C3" s="4">
        <v>258.98</v>
      </c>
      <c r="D3" s="4">
        <v>258.98</v>
      </c>
      <c r="E3" s="4">
        <f>[Prior]+[First]+[Second]</f>
        <v>517.96</v>
      </c>
    </row>
    <row r="4">
      <c r="A4" s="0" t="s">
        <v>51</v>
      </c>
      <c r="B4" s="4">
        <v>0</v>
      </c>
      <c r="C4" s="4">
        <v>-108.69</v>
      </c>
      <c r="D4" s="4">
        <v>-108.69</v>
      </c>
      <c r="E4" s="4">
        <f>[Prior]+[First]+[Second]</f>
        <v>-217.38</v>
      </c>
    </row>
    <row r="5">
      <c r="A5" s="0" t="s">
        <v>52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53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54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55</v>
      </c>
      <c r="B8" s="4">
        <v>0</v>
      </c>
      <c r="C8" s="4">
        <v>150.29</v>
      </c>
      <c r="D8" s="4">
        <v>150.29</v>
      </c>
      <c r="E8" s="4">
        <f>[Prior]+[First]+[Second]</f>
        <v>300.58</v>
      </c>
    </row>
    <row r="9">
      <c r="A9" s="0" t="s">
        <v>56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58</v>
      </c>
      <c r="B11" s="4">
        <v>0</v>
      </c>
      <c r="C11" s="4">
        <v>150.29</v>
      </c>
      <c r="D11" s="4">
        <v>150.29</v>
      </c>
      <c r="E11" s="4">
        <f>[Prior]+[First]+[Second]</f>
        <v>300.58</v>
      </c>
    </row>
    <row r="12">
      <c r="A12" s="0" t="s">
        <v>59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60</v>
      </c>
      <c r="B13" s="4">
        <v>0</v>
      </c>
      <c r="C13" s="4">
        <v>150.29</v>
      </c>
      <c r="D13" s="4">
        <v>150.29</v>
      </c>
      <c r="E13" s="4">
        <f>[Prior]+[First]+[Second]</f>
        <v>300.58</v>
      </c>
    </row>
    <row r="15">
      <c r="A15" s="1" t="s">
        <v>61</v>
      </c>
    </row>
    <row r="16">
      <c r="A16" s="0" t="s">
        <v>62</v>
      </c>
      <c r="B16" s="0" t="s">
        <v>63</v>
      </c>
      <c r="C16" s="0" t="s">
        <v>64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65</v>
      </c>
      <c r="K16" s="0" t="s">
        <v>66</v>
      </c>
    </row>
    <row r="17">
      <c r="A17" s="0" t="s">
        <v>67</v>
      </c>
      <c r="B17" s="0" t="s">
        <v>28</v>
      </c>
      <c r="C17" s="0" t="s">
        <v>29</v>
      </c>
      <c r="D17" s="0" t="s">
        <v>22</v>
      </c>
      <c r="E17" s="2">
        <v>80.83</v>
      </c>
      <c r="F17" s="2">
        <v>46.842181</v>
      </c>
      <c r="G17" s="3">
        <v>730</v>
      </c>
      <c r="H17" s="3">
        <v>240</v>
      </c>
      <c r="I17" s="3">
        <f>[Oil Value]+[Gas Value]</f>
        <v>970</v>
      </c>
      <c r="J17" s="9">
        <f>IF(SUM([Total Value])=0,0,[Total Value]/SUM([Total Value]))</f>
        <v>0.1515625</v>
      </c>
      <c r="K17" s="10">
        <v>45.58</v>
      </c>
    </row>
    <row r="18">
      <c r="A18" s="0" t="s">
        <v>67</v>
      </c>
      <c r="B18" s="0" t="s">
        <v>30</v>
      </c>
      <c r="C18" s="0" t="s">
        <v>31</v>
      </c>
      <c r="D18" s="0" t="s">
        <v>22</v>
      </c>
      <c r="E18" s="2">
        <v>80.83</v>
      </c>
      <c r="F18" s="2">
        <v>46.842181</v>
      </c>
      <c r="G18" s="3">
        <v>730</v>
      </c>
      <c r="H18" s="3">
        <v>240</v>
      </c>
      <c r="I18" s="3">
        <f>[Oil Value]+[Gas Value]</f>
        <v>970</v>
      </c>
      <c r="J18" s="9">
        <f>IF(SUM([Total Value])=0,0,[Total Value]/SUM([Total Value]))</f>
        <v>0.1515625</v>
      </c>
      <c r="K18" s="10">
        <v>45.58</v>
      </c>
    </row>
    <row r="19">
      <c r="A19" s="0" t="s">
        <v>67</v>
      </c>
      <c r="B19" s="0" t="s">
        <v>32</v>
      </c>
      <c r="C19" s="0" t="s">
        <v>33</v>
      </c>
      <c r="D19" s="0" t="s">
        <v>22</v>
      </c>
      <c r="E19" s="2">
        <v>80.83</v>
      </c>
      <c r="F19" s="2">
        <v>46.842181</v>
      </c>
      <c r="G19" s="3">
        <v>460</v>
      </c>
      <c r="H19" s="3">
        <v>1890</v>
      </c>
      <c r="I19" s="3">
        <f>[Oil Value]+[Gas Value]</f>
        <v>2350</v>
      </c>
      <c r="J19" s="9">
        <f>IF(SUM([Total Value])=0,0,[Total Value]/SUM([Total Value]))</f>
        <v>0.3671875</v>
      </c>
      <c r="K19" s="10">
        <v>110.18</v>
      </c>
    </row>
    <row r="20">
      <c r="A20" s="0" t="s">
        <v>67</v>
      </c>
      <c r="B20" s="0" t="s">
        <v>34</v>
      </c>
      <c r="C20" s="0" t="s">
        <v>35</v>
      </c>
      <c r="D20" s="0" t="s">
        <v>22</v>
      </c>
      <c r="E20" s="2">
        <v>80.83</v>
      </c>
      <c r="F20" s="2">
        <v>46.842181</v>
      </c>
      <c r="G20" s="3">
        <v>670</v>
      </c>
      <c r="H20" s="3">
        <v>540</v>
      </c>
      <c r="I20" s="3">
        <f>[Oil Value]+[Gas Value]</f>
        <v>1210</v>
      </c>
      <c r="J20" s="9">
        <f>IF(SUM([Total Value])=0,0,[Total Value]/SUM([Total Value]))</f>
        <v>0.1890625</v>
      </c>
      <c r="K20" s="10">
        <v>56.72</v>
      </c>
    </row>
    <row r="21">
      <c r="A21" s="0" t="s">
        <v>67</v>
      </c>
      <c r="B21" s="0" t="s">
        <v>36</v>
      </c>
      <c r="C21" s="0" t="s">
        <v>37</v>
      </c>
      <c r="D21" s="0" t="s">
        <v>22</v>
      </c>
      <c r="E21" s="2">
        <v>80.83</v>
      </c>
      <c r="F21" s="2">
        <v>46.842181</v>
      </c>
      <c r="G21" s="3">
        <v>0</v>
      </c>
      <c r="H21" s="3">
        <v>270</v>
      </c>
      <c r="I21" s="3">
        <f>[Oil Value]+[Gas Value]</f>
        <v>270</v>
      </c>
      <c r="J21" s="9">
        <f>IF(SUM([Total Value])=0,0,[Total Value]/SUM([Total Value]))</f>
        <v>0.0421875</v>
      </c>
      <c r="K21" s="10">
        <v>12.78</v>
      </c>
    </row>
    <row r="22">
      <c r="A22" s="0" t="s">
        <v>67</v>
      </c>
      <c r="B22" s="0" t="s">
        <v>40</v>
      </c>
      <c r="C22" s="0" t="s">
        <v>41</v>
      </c>
      <c r="D22" s="0" t="s">
        <v>22</v>
      </c>
      <c r="E22" s="2">
        <v>80.83</v>
      </c>
      <c r="F22" s="2">
        <v>46.842181</v>
      </c>
      <c r="G22" s="3">
        <v>0</v>
      </c>
      <c r="H22" s="3">
        <v>530</v>
      </c>
      <c r="I22" s="3">
        <f>[Oil Value]+[Gas Value]</f>
        <v>530</v>
      </c>
      <c r="J22" s="9">
        <f>IF(SUM([Total Value])=0,0,[Total Value]/SUM([Total Value]))</f>
        <v>0.0828125</v>
      </c>
      <c r="K22" s="10">
        <v>24.96</v>
      </c>
    </row>
    <row r="23">
      <c r="A23" s="0" t="s">
        <v>67</v>
      </c>
      <c r="B23" s="0" t="s">
        <v>42</v>
      </c>
      <c r="C23" s="0" t="s">
        <v>43</v>
      </c>
      <c r="D23" s="0" t="s">
        <v>22</v>
      </c>
      <c r="E23" s="2">
        <v>80.83</v>
      </c>
      <c r="F23" s="2">
        <v>46.842181</v>
      </c>
      <c r="G23" s="3">
        <v>0</v>
      </c>
      <c r="H23" s="3">
        <v>100</v>
      </c>
      <c r="I23" s="3">
        <f>[Oil Value]+[Gas Value]</f>
        <v>100</v>
      </c>
      <c r="J23" s="9">
        <f>IF(SUM([Total Value])=0,0,[Total Value]/SUM([Total Value]))</f>
        <v>0.015625</v>
      </c>
      <c r="K23" s="10">
        <v>4.78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7089204788208" customWidth="1"/>
    <col min="4" max="4" width="32.70621871948242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48</v>
      </c>
      <c r="E2" s="0" t="s">
        <v>49</v>
      </c>
    </row>
    <row r="3">
      <c r="A3" s="0" t="s">
        <v>50</v>
      </c>
      <c r="B3" s="4">
        <v>0</v>
      </c>
      <c r="C3" s="4">
        <v>30.38</v>
      </c>
      <c r="D3" s="4">
        <v>30.38</v>
      </c>
      <c r="E3" s="4">
        <f>[Prior]+[First]+[Second]</f>
        <v>60.76</v>
      </c>
    </row>
    <row r="4">
      <c r="A4" s="0" t="s">
        <v>51</v>
      </c>
      <c r="B4" s="4">
        <v>0</v>
      </c>
      <c r="C4" s="4">
        <v>-10.74</v>
      </c>
      <c r="D4" s="4">
        <v>-10.74</v>
      </c>
      <c r="E4" s="4">
        <f>[Prior]+[First]+[Second]</f>
        <v>-21.48</v>
      </c>
    </row>
    <row r="5">
      <c r="A5" s="0" t="s">
        <v>52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53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54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55</v>
      </c>
      <c r="B8" s="4">
        <v>0</v>
      </c>
      <c r="C8" s="4">
        <v>19.64</v>
      </c>
      <c r="D8" s="4">
        <v>19.64</v>
      </c>
      <c r="E8" s="4">
        <f>[Prior]+[First]+[Second]</f>
        <v>39.28</v>
      </c>
    </row>
    <row r="9">
      <c r="A9" s="0" t="s">
        <v>56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58</v>
      </c>
      <c r="B11" s="4">
        <v>0</v>
      </c>
      <c r="C11" s="4">
        <v>19.64</v>
      </c>
      <c r="D11" s="4">
        <v>19.64</v>
      </c>
      <c r="E11" s="4">
        <f>[Prior]+[First]+[Second]</f>
        <v>39.28</v>
      </c>
    </row>
    <row r="12">
      <c r="A12" s="0" t="s">
        <v>59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60</v>
      </c>
      <c r="B13" s="4">
        <v>0</v>
      </c>
      <c r="C13" s="4">
        <v>19.64</v>
      </c>
      <c r="D13" s="4">
        <v>19.64</v>
      </c>
      <c r="E13" s="4">
        <f>[Prior]+[First]+[Second]</f>
        <v>39.28</v>
      </c>
    </row>
    <row r="15">
      <c r="A15" s="1" t="s">
        <v>61</v>
      </c>
    </row>
    <row r="16">
      <c r="A16" s="0" t="s">
        <v>62</v>
      </c>
      <c r="B16" s="0" t="s">
        <v>63</v>
      </c>
      <c r="C16" s="0" t="s">
        <v>64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65</v>
      </c>
      <c r="K16" s="0" t="s">
        <v>66</v>
      </c>
    </row>
    <row r="17">
      <c r="A17" s="0" t="s">
        <v>67</v>
      </c>
      <c r="B17" s="0" t="s">
        <v>38</v>
      </c>
      <c r="C17" s="0" t="s">
        <v>39</v>
      </c>
      <c r="D17" s="0" t="s">
        <v>23</v>
      </c>
      <c r="E17" s="2">
        <v>91.87</v>
      </c>
      <c r="F17" s="2">
        <v>59.371408</v>
      </c>
      <c r="G17" s="3">
        <v>570</v>
      </c>
      <c r="H17" s="3">
        <v>90</v>
      </c>
      <c r="I17" s="3">
        <f>[Oil Value]+[Gas Value]</f>
        <v>660</v>
      </c>
      <c r="J17" s="9">
        <f>IF(SUM([Total Value])=0,0,[Total Value]/SUM([Total Value]))</f>
        <v>1</v>
      </c>
      <c r="K17" s="10">
        <v>39.28</v>
      </c>
    </row>
  </sheetData>
  <headerFooter/>
  <tableParts>
    <tablePart r:id="rId1"/>
    <tablePart r:id="rId2"/>
  </tableParts>
</worksheet>
</file>