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8-MIDDLEFIELD TWP-CARDINAL LS" sheetId="2" r:id="rId3"/>
    <sheet name="20-MONTVILLE TWP-BERKSHIRE LSD" sheetId="3" r:id="rId4"/>
    <sheet name="23-NEWBURY TWP-WEST GEAUGA LSD" sheetId="4" r:id="rId5"/>
  </sheets>
  <calcPr fullCalcOnLoad="1"/>
</workbook>
</file>

<file path=xl/sharedStrings.xml><?xml version="1.0" encoding="utf-8"?>
<sst xmlns="http://schemas.openxmlformats.org/spreadsheetml/2006/main" count="61" uniqueCount="61">
  <si>
    <t>Oil and Gas Company #36393</t>
  </si>
  <si>
    <t>HETUCK OIL AND GAS CO.</t>
  </si>
  <si>
    <t>Date Generated:</t>
  </si>
  <si>
    <t>02/03/2025</t>
  </si>
  <si>
    <t>220 OLD OAK DRIVE</t>
  </si>
  <si>
    <t>Tax Year:</t>
  </si>
  <si>
    <t>2024</t>
  </si>
  <si>
    <t>CORTLAND, OH 44410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</si>
  <si>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</si>
  <si>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</si>
  <si>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</si>
  <si>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</si>
  <si>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</si>
  <si>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</si>
  <si>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</si>
  <si>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</si>
  <si>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</si>
  <si>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</si>
  <si>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</si>
  <si>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</si>
  <si>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</si>
  <si>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</si>
  <si>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18-MIDDLEFIELD TWP-CARDINAL LS</t>
  </si>
  <si>
    <t>20-MONTVILLE TWP-BERKSHIRE LSD</t>
  </si>
  <si>
    <t>23-NEWBURY TWP-WEST GEAUGA LSD</t>
  </si>
  <si>
    <t>Permit Summary</t>
  </si>
  <si>
    <t>Permit</t>
  </si>
  <si>
    <t>WellName</t>
  </si>
  <si>
    <t>Districts</t>
  </si>
  <si>
    <t>34055200250000</t>
  </si>
  <si>
    <t>FRITINGER RL #1</t>
  </si>
  <si>
    <t>34055207190000</t>
  </si>
  <si>
    <t>H. FALLON # 2-870</t>
  </si>
  <si>
    <t>34055211620000</t>
  </si>
  <si>
    <t>F. STOUT # 1</t>
  </si>
  <si>
    <t>34055213560000</t>
  </si>
  <si>
    <t>H. TRACY UNIT #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</si>
  <si>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</si>
  <si>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</si>
  <si>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</si>
  <si>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</si>
  <si>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</si>
  <si>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</si>
  <si>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</si>
  <si>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</si>
  <si>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</si>
  <si>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</si>
  <si>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</si>
  <si>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</si>
  <si>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</si>
  <si>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</si>
  <si>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</si>
  <si>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</si>
  <si>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</si>
  <si>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</si>
  <si>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</si>
  <si>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</si>
  <si>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</si>
  <si>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</si>
  <si>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</si>
  <si>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36393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</si>
</sst>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1" headerRowCount="1">
  <autoFilter ref="A8:K11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5:F19" headerRowCount="1">
  <autoFilter ref="A15:F19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8" displayName="DistrictTable_18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20" displayName="DistrictTable_20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20" displayName="TaxTable_20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23" displayName="DistrictTable_23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23" displayName="TaxTable_23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9"/>
  <sheetViews>
    <sheetView workbookViewId="0"/>
  </sheetViews>
  <sheetFormatPr defaultRowHeight="15"/>
  <cols>
    <col min="1" max="1" width="37.33909225463867" customWidth="1"/>
    <col min="2" max="2" width="17.755144119262695" customWidth="1"/>
    <col min="3" max="3" width="15.996493339538574" customWidth="1"/>
    <col min="4" max="4" width="12.350568771362305" customWidth="1"/>
    <col min="5" max="5" width="40" customWidth="1"/>
    <col min="6" max="6" width="35.52476501464844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91.87</v>
      </c>
      <c r="C9" s="2">
        <v>59.371408</v>
      </c>
      <c r="D9" s="3">
        <v>230</v>
      </c>
      <c r="E9" s="3">
        <v>0</v>
      </c>
      <c r="F9" s="3">
        <f>[Oil Value]+[Gas Value]</f>
        <v>230</v>
      </c>
      <c r="G9" s="4">
        <v>0</v>
      </c>
      <c r="H9" s="4">
        <v>6.88</v>
      </c>
      <c r="I9" s="4">
        <v>6.88</v>
      </c>
      <c r="J9" s="4">
        <f>[Prior Due]+[Half Due]+[Full Due]</f>
        <v>13.76</v>
      </c>
      <c r="K9" s="0">
        <v>1</v>
      </c>
    </row>
    <row r="10">
      <c r="A10" s="0" t="s">
        <v>23</v>
      </c>
      <c r="B10" s="2">
        <v>82.67</v>
      </c>
      <c r="C10" s="2">
        <v>46.92001</v>
      </c>
      <c r="D10" s="3">
        <v>170</v>
      </c>
      <c r="E10" s="3">
        <v>30</v>
      </c>
      <c r="F10" s="3">
        <f>[Oil Value]+[Gas Value]</f>
        <v>200</v>
      </c>
      <c r="G10" s="4">
        <v>0</v>
      </c>
      <c r="H10" s="4">
        <v>4.68</v>
      </c>
      <c r="I10" s="4">
        <v>4.68</v>
      </c>
      <c r="J10" s="4">
        <f>[Prior Due]+[Half Due]+[Full Due]</f>
        <v>9.36</v>
      </c>
      <c r="K10" s="0">
        <v>1</v>
      </c>
    </row>
    <row r="11">
      <c r="A11" s="0" t="s">
        <v>24</v>
      </c>
      <c r="B11" s="2">
        <v>77.92</v>
      </c>
      <c r="C11" s="2">
        <v>50.783239</v>
      </c>
      <c r="D11" s="3">
        <v>0</v>
      </c>
      <c r="E11" s="3">
        <v>330</v>
      </c>
      <c r="F11" s="3">
        <f>[Oil Value]+[Gas Value]</f>
        <v>330</v>
      </c>
      <c r="G11" s="4">
        <v>0</v>
      </c>
      <c r="H11" s="4">
        <v>8.41</v>
      </c>
      <c r="I11" s="4">
        <v>8.41</v>
      </c>
      <c r="J11" s="4">
        <f>[Prior Due]+[Half Due]+[Full Due]</f>
        <v>16.82</v>
      </c>
      <c r="K11" s="0">
        <v>2</v>
      </c>
    </row>
    <row r="14">
      <c r="A14" s="1" t="s">
        <v>25</v>
      </c>
    </row>
    <row r="15">
      <c r="A15" s="5" t="s">
        <v>26</v>
      </c>
      <c r="B15" s="5" t="s">
        <v>27</v>
      </c>
      <c r="C15" s="5" t="s">
        <v>14</v>
      </c>
      <c r="D15" s="5" t="s">
        <v>15</v>
      </c>
      <c r="E15" s="7" t="s">
        <v>16</v>
      </c>
      <c r="F15" s="5" t="s">
        <v>28</v>
      </c>
    </row>
    <row r="16">
      <c r="A16" s="5" t="s">
        <v>29</v>
      </c>
      <c r="B16" s="5" t="s">
        <v>30</v>
      </c>
      <c r="C16" s="6">
        <v>230</v>
      </c>
      <c r="D16" s="6">
        <v>0</v>
      </c>
      <c r="E16" s="8">
        <f>[Oil Value]+[Gas Value]</f>
        <v>230</v>
      </c>
      <c r="F16" s="5" t="s">
        <v>22</v>
      </c>
    </row>
    <row r="17">
      <c r="A17" s="5" t="s">
        <v>31</v>
      </c>
      <c r="B17" s="5" t="s">
        <v>32</v>
      </c>
      <c r="C17" s="6">
        <v>170</v>
      </c>
      <c r="D17" s="6">
        <v>30</v>
      </c>
      <c r="E17" s="8">
        <f>[Oil Value]+[Gas Value]</f>
        <v>200</v>
      </c>
      <c r="F17" s="5" t="s">
        <v>23</v>
      </c>
    </row>
    <row r="18">
      <c r="A18" s="5" t="s">
        <v>33</v>
      </c>
      <c r="B18" s="5" t="s">
        <v>34</v>
      </c>
      <c r="C18" s="6">
        <v>0</v>
      </c>
      <c r="D18" s="6">
        <v>10</v>
      </c>
      <c r="E18" s="8">
        <f>[Oil Value]+[Gas Value]</f>
        <v>10</v>
      </c>
      <c r="F18" s="5" t="s">
        <v>24</v>
      </c>
    </row>
    <row r="19">
      <c r="A19" s="5" t="s">
        <v>35</v>
      </c>
      <c r="B19" s="5" t="s">
        <v>36</v>
      </c>
      <c r="C19" s="6">
        <v>0</v>
      </c>
      <c r="D19" s="6">
        <v>320</v>
      </c>
      <c r="E19" s="8">
        <f>[Oil Value]+[Gas Value]</f>
        <v>320</v>
      </c>
      <c r="F19" s="5" t="s">
        <v>24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917717933654785" customWidth="1"/>
    <col min="4" max="4" width="32.7062187194824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10.6</v>
      </c>
      <c r="D3" s="4">
        <v>10.6</v>
      </c>
      <c r="E3" s="4">
        <f>[Prior]+[First]+[Second]</f>
        <v>21.2</v>
      </c>
    </row>
    <row r="4">
      <c r="A4" s="0" t="s">
        <v>44</v>
      </c>
      <c r="B4" s="4">
        <v>0</v>
      </c>
      <c r="C4" s="4">
        <v>-3.72</v>
      </c>
      <c r="D4" s="4">
        <v>-3.72</v>
      </c>
      <c r="E4" s="4">
        <f>[Prior]+[First]+[Second]</f>
        <v>-7.44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6.88</v>
      </c>
      <c r="D8" s="4">
        <v>6.88</v>
      </c>
      <c r="E8" s="4">
        <f>[Prior]+[First]+[Second]</f>
        <v>13.76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6.88</v>
      </c>
      <c r="D11" s="4">
        <v>6.88</v>
      </c>
      <c r="E11" s="4">
        <f>[Prior]+[First]+[Second]</f>
        <v>13.76</v>
      </c>
    </row>
    <row r="12">
      <c r="A12" s="0" t="s">
        <v>52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53</v>
      </c>
      <c r="B13" s="4">
        <v>0</v>
      </c>
      <c r="C13" s="4">
        <v>6.88</v>
      </c>
      <c r="D13" s="4">
        <v>6.88</v>
      </c>
      <c r="E13" s="4">
        <f>[Prior]+[First]+[Second]</f>
        <v>13.76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29</v>
      </c>
      <c r="C17" s="0" t="s">
        <v>30</v>
      </c>
      <c r="D17" s="0" t="s">
        <v>22</v>
      </c>
      <c r="E17" s="2">
        <v>91.87</v>
      </c>
      <c r="F17" s="2">
        <v>59.371408</v>
      </c>
      <c r="G17" s="3">
        <v>230</v>
      </c>
      <c r="H17" s="3">
        <v>0</v>
      </c>
      <c r="I17" s="3">
        <f>[Oil Value]+[Gas Value]</f>
        <v>230</v>
      </c>
      <c r="J17" s="9">
        <f>IF(SUM([Total Value])=0,0,[Total Value]/SUM([Total Value]))</f>
        <v>1</v>
      </c>
      <c r="K17" s="10">
        <v>13.76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7.755144119262695" customWidth="1"/>
    <col min="4" max="4" width="33.19217681884765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8.27</v>
      </c>
      <c r="D3" s="4">
        <v>8.27</v>
      </c>
      <c r="E3" s="4">
        <f>[Prior]+[First]+[Second]</f>
        <v>16.54</v>
      </c>
    </row>
    <row r="4">
      <c r="A4" s="0" t="s">
        <v>44</v>
      </c>
      <c r="B4" s="4">
        <v>0</v>
      </c>
      <c r="C4" s="4">
        <v>-3.59</v>
      </c>
      <c r="D4" s="4">
        <v>-3.59</v>
      </c>
      <c r="E4" s="4">
        <f>[Prior]+[First]+[Second]</f>
        <v>-7.18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4.68</v>
      </c>
      <c r="D8" s="4">
        <v>4.68</v>
      </c>
      <c r="E8" s="4">
        <f>[Prior]+[First]+[Second]</f>
        <v>9.36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4.68</v>
      </c>
      <c r="D11" s="4">
        <v>4.68</v>
      </c>
      <c r="E11" s="4">
        <f>[Prior]+[First]+[Second]</f>
        <v>9.36</v>
      </c>
    </row>
    <row r="12">
      <c r="A12" s="0" t="s">
        <v>52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53</v>
      </c>
      <c r="B13" s="4">
        <v>0</v>
      </c>
      <c r="C13" s="4">
        <v>4.68</v>
      </c>
      <c r="D13" s="4">
        <v>4.68</v>
      </c>
      <c r="E13" s="4">
        <f>[Prior]+[First]+[Second]</f>
        <v>9.36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31</v>
      </c>
      <c r="C17" s="0" t="s">
        <v>32</v>
      </c>
      <c r="D17" s="0" t="s">
        <v>23</v>
      </c>
      <c r="E17" s="2">
        <v>82.67</v>
      </c>
      <c r="F17" s="2">
        <v>46.92001</v>
      </c>
      <c r="G17" s="3">
        <v>170</v>
      </c>
      <c r="H17" s="3">
        <v>30</v>
      </c>
      <c r="I17" s="3">
        <f>[Oil Value]+[Gas Value]</f>
        <v>200</v>
      </c>
      <c r="J17" s="9">
        <f>IF(SUM([Total Value])=0,0,[Total Value]/SUM([Total Value]))</f>
        <v>1</v>
      </c>
      <c r="K17" s="10">
        <v>9.36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7.470731735229492" customWidth="1"/>
    <col min="4" max="4" width="35.52476501464844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12.86</v>
      </c>
      <c r="D3" s="4">
        <v>12.86</v>
      </c>
      <c r="E3" s="4">
        <f>[Prior]+[First]+[Second]</f>
        <v>25.72</v>
      </c>
    </row>
    <row r="4">
      <c r="A4" s="0" t="s">
        <v>44</v>
      </c>
      <c r="B4" s="4">
        <v>0</v>
      </c>
      <c r="C4" s="4">
        <v>-4.45</v>
      </c>
      <c r="D4" s="4">
        <v>-4.45</v>
      </c>
      <c r="E4" s="4">
        <f>[Prior]+[First]+[Second]</f>
        <v>-8.9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8.41</v>
      </c>
      <c r="D8" s="4">
        <v>8.41</v>
      </c>
      <c r="E8" s="4">
        <f>[Prior]+[First]+[Second]</f>
        <v>16.82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8.41</v>
      </c>
      <c r="D11" s="4">
        <v>8.41</v>
      </c>
      <c r="E11" s="4">
        <f>[Prior]+[First]+[Second]</f>
        <v>16.82</v>
      </c>
    </row>
    <row r="12">
      <c r="A12" s="0" t="s">
        <v>52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53</v>
      </c>
      <c r="B13" s="4">
        <v>0</v>
      </c>
      <c r="C13" s="4">
        <v>8.41</v>
      </c>
      <c r="D13" s="4">
        <v>8.41</v>
      </c>
      <c r="E13" s="4">
        <f>[Prior]+[First]+[Second]</f>
        <v>16.82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33</v>
      </c>
      <c r="C17" s="0" t="s">
        <v>34</v>
      </c>
      <c r="D17" s="0" t="s">
        <v>24</v>
      </c>
      <c r="E17" s="2">
        <v>77.92</v>
      </c>
      <c r="F17" s="2">
        <v>50.783239</v>
      </c>
      <c r="G17" s="3">
        <v>0</v>
      </c>
      <c r="H17" s="3">
        <v>10</v>
      </c>
      <c r="I17" s="3">
        <f>[Oil Value]+[Gas Value]</f>
        <v>10</v>
      </c>
      <c r="J17" s="9">
        <f>IF(SUM([Total Value])=0,0,[Total Value]/SUM([Total Value]))</f>
        <v>0.030303030303030304</v>
      </c>
      <c r="K17" s="10">
        <v>0.58</v>
      </c>
    </row>
    <row r="18">
      <c r="A18" s="0" t="s">
        <v>60</v>
      </c>
      <c r="B18" s="0" t="s">
        <v>35</v>
      </c>
      <c r="C18" s="0" t="s">
        <v>36</v>
      </c>
      <c r="D18" s="0" t="s">
        <v>24</v>
      </c>
      <c r="E18" s="2">
        <v>77.92</v>
      </c>
      <c r="F18" s="2">
        <v>50.783239</v>
      </c>
      <c r="G18" s="3">
        <v>0</v>
      </c>
      <c r="H18" s="3">
        <v>320</v>
      </c>
      <c r="I18" s="3">
        <f>[Oil Value]+[Gas Value]</f>
        <v>320</v>
      </c>
      <c r="J18" s="9">
        <f>IF(SUM([Total Value])=0,0,[Total Value]/SUM([Total Value]))</f>
        <v>0.9696969696969697</v>
      </c>
      <c r="K18" s="10">
        <v>16.24</v>
      </c>
    </row>
  </sheetData>
  <headerFooter/>
  <tableParts>
    <tablePart r:id="rId1"/>
    <tablePart r:id="rId2"/>
  </tableParts>
</worksheet>
</file>