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26-RUSSELL TWP-WEST GEAUGA LSD" sheetId="2" r:id="rId3"/>
  </sheets>
  <calcPr fullCalcOnLoad="1"/>
</workbook>
</file>

<file path=xl/sharedStrings.xml><?xml version="1.0" encoding="utf-8"?>
<sst xmlns="http://schemas.openxmlformats.org/spreadsheetml/2006/main" count="55" uniqueCount="55">
  <si>
    <t>Oil and Gas Company #432</t>
  </si>
  <si>
    <t>BAKERWELL INC</t>
  </si>
  <si>
    <t>Date Generated:</t>
  </si>
  <si>
    <t>01/08/2026</t>
  </si>
  <si>
    <t>10420 CO.RD. 620</t>
  </si>
  <si>
    <t>Tax Year:</t>
  </si>
  <si>
    <t>2025</t>
  </si>
  <si>
    <t>KILLBUCK, OH 44637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</si>
  <si>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</si>
  <si>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</si>
  <si>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</si>
  <si>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</si>
  <si>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</si>
  <si>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</si>
  <si>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</si>
  <si>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</si>
  <si>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</si>
  <si>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</si>
  <si>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</si>
  <si>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</si>
  <si>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</si>
  <si>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</si>
  <si>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26-RUSSELL TWP-WEST GEAUGA LSD</t>
  </si>
  <si>
    <t>Permit Summary</t>
  </si>
  <si>
    <t>Permit</t>
  </si>
  <si>
    <t>WellName</t>
  </si>
  <si>
    <t>Districts</t>
  </si>
  <si>
    <t>34055218230000</t>
  </si>
  <si>
    <t xml:space="preserve">BROOK HILL     1</t>
  </si>
  <si>
    <t>34055218610000</t>
  </si>
  <si>
    <t xml:space="preserve">FORREST S UNIT    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</si>
  <si>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</si>
  <si>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</si>
  <si>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</si>
  <si>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</si>
  <si>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</si>
  <si>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</si>
  <si>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</si>
  <si>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</si>
  <si>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</si>
  <si>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</si>
  <si>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</si>
  <si>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</si>
  <si>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</si>
  <si>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</si>
  <si>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</si>
  <si>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</si>
  <si>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</si>
  <si>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</si>
  <si>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</si>
  <si>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</si>
  <si>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</si>
  <si>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</si>
  <si>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</si>
  <si>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432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</si>
</sst>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15" headerRowCount="1">
  <autoFilter ref="A13:F15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26" displayName="DistrictTable_26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26" displayName="TaxTable_2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5"/>
  <sheetViews>
    <sheetView workbookViewId="0"/>
  </sheetViews>
  <sheetFormatPr defaultRowHeight="15"/>
  <cols>
    <col min="1" max="1" width="34.35639190673828" customWidth="1"/>
    <col min="2" max="2" width="19.146512985229492" customWidth="1"/>
    <col min="3" max="3" width="15.996493339538574" customWidth="1"/>
    <col min="4" max="4" width="12.350568771362305" customWidth="1"/>
    <col min="5" max="5" width="40" customWidth="1"/>
    <col min="6" max="6" width="33.78350830078125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94.41</v>
      </c>
      <c r="C9" s="2">
        <v>61.28837</v>
      </c>
      <c r="D9" s="3">
        <v>500</v>
      </c>
      <c r="E9" s="3">
        <v>3590</v>
      </c>
      <c r="F9" s="3">
        <f>[Oil Value]+[Gas Value]</f>
        <v>4090</v>
      </c>
      <c r="G9" s="4">
        <v>0</v>
      </c>
      <c r="H9" s="4">
        <v>125.42</v>
      </c>
      <c r="I9" s="4">
        <v>125.42</v>
      </c>
      <c r="J9" s="4">
        <f>[Prior Due]+[Half Due]+[Full Due]</f>
        <v>250.84</v>
      </c>
      <c r="K9" s="0">
        <v>2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0</v>
      </c>
      <c r="D14" s="6">
        <v>1710</v>
      </c>
      <c r="E14" s="8">
        <f>[Oil Value]+[Gas Value]</f>
        <v>1710</v>
      </c>
      <c r="F14" s="5" t="s">
        <v>22</v>
      </c>
    </row>
    <row r="15">
      <c r="A15" s="5" t="s">
        <v>29</v>
      </c>
      <c r="B15" s="5" t="s">
        <v>30</v>
      </c>
      <c r="C15" s="6">
        <v>500</v>
      </c>
      <c r="D15" s="6">
        <v>1880</v>
      </c>
      <c r="E15" s="8">
        <f>[Oil Value]+[Gas Value]</f>
        <v>2380</v>
      </c>
      <c r="F15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9.146512985229492" customWidth="1"/>
    <col min="4" max="4" width="33.7835083007812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31</v>
      </c>
    </row>
    <row r="2">
      <c r="A2" s="0" t="s">
        <v>32</v>
      </c>
      <c r="B2" s="0" t="s">
        <v>33</v>
      </c>
      <c r="C2" s="0" t="s">
        <v>34</v>
      </c>
      <c r="D2" s="0" t="s">
        <v>35</v>
      </c>
      <c r="E2" s="0" t="s">
        <v>36</v>
      </c>
    </row>
    <row r="3">
      <c r="A3" s="0" t="s">
        <v>37</v>
      </c>
      <c r="B3" s="4">
        <v>0</v>
      </c>
      <c r="C3" s="4">
        <v>193.15</v>
      </c>
      <c r="D3" s="4">
        <v>193.15</v>
      </c>
      <c r="E3" s="4">
        <f>[Prior]+[First]+[Second]</f>
        <v>386.3</v>
      </c>
    </row>
    <row r="4">
      <c r="A4" s="0" t="s">
        <v>38</v>
      </c>
      <c r="B4" s="4">
        <v>0</v>
      </c>
      <c r="C4" s="4">
        <v>-67.73</v>
      </c>
      <c r="D4" s="4">
        <v>-67.73</v>
      </c>
      <c r="E4" s="4">
        <f>[Prior]+[First]+[Second]</f>
        <v>-135.46</v>
      </c>
    </row>
    <row r="5">
      <c r="A5" s="0" t="s">
        <v>39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40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41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42</v>
      </c>
      <c r="B8" s="4">
        <v>0</v>
      </c>
      <c r="C8" s="4">
        <v>125.42</v>
      </c>
      <c r="D8" s="4">
        <v>125.42</v>
      </c>
      <c r="E8" s="4">
        <f>[Prior]+[First]+[Second]</f>
        <v>250.84</v>
      </c>
    </row>
    <row r="9">
      <c r="A9" s="0" t="s">
        <v>43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44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45</v>
      </c>
      <c r="B11" s="4">
        <v>0</v>
      </c>
      <c r="C11" s="4">
        <v>125.42</v>
      </c>
      <c r="D11" s="4">
        <v>125.42</v>
      </c>
      <c r="E11" s="4">
        <f>[Prior]+[First]+[Second]</f>
        <v>250.84</v>
      </c>
    </row>
    <row r="12">
      <c r="A12" s="0" t="s">
        <v>46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47</v>
      </c>
      <c r="B13" s="4">
        <v>0</v>
      </c>
      <c r="C13" s="4">
        <v>125.42</v>
      </c>
      <c r="D13" s="4">
        <v>125.42</v>
      </c>
      <c r="E13" s="4">
        <f>[Prior]+[First]+[Second]</f>
        <v>250.84</v>
      </c>
    </row>
    <row r="15">
      <c r="A15" s="1" t="s">
        <v>48</v>
      </c>
    </row>
    <row r="16">
      <c r="A16" s="0" t="s">
        <v>49</v>
      </c>
      <c r="B16" s="0" t="s">
        <v>50</v>
      </c>
      <c r="C16" s="0" t="s">
        <v>51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52</v>
      </c>
      <c r="K16" s="0" t="s">
        <v>53</v>
      </c>
    </row>
    <row r="17">
      <c r="A17" s="0" t="s">
        <v>54</v>
      </c>
      <c r="B17" s="0" t="s">
        <v>27</v>
      </c>
      <c r="C17" s="0" t="s">
        <v>28</v>
      </c>
      <c r="D17" s="0" t="s">
        <v>22</v>
      </c>
      <c r="E17" s="2">
        <v>94.41</v>
      </c>
      <c r="F17" s="2">
        <v>61.28837</v>
      </c>
      <c r="G17" s="3">
        <v>0</v>
      </c>
      <c r="H17" s="3">
        <v>1710</v>
      </c>
      <c r="I17" s="3">
        <f>[Oil Value]+[Gas Value]</f>
        <v>1710</v>
      </c>
      <c r="J17" s="9">
        <f>IF(SUM([Total Value])=0,0,[Total Value]/SUM([Total Value]))</f>
        <v>0.41809290953545236</v>
      </c>
      <c r="K17" s="10">
        <v>104.94</v>
      </c>
    </row>
    <row r="18">
      <c r="A18" s="0" t="s">
        <v>54</v>
      </c>
      <c r="B18" s="0" t="s">
        <v>29</v>
      </c>
      <c r="C18" s="0" t="s">
        <v>30</v>
      </c>
      <c r="D18" s="0" t="s">
        <v>22</v>
      </c>
      <c r="E18" s="2">
        <v>94.41</v>
      </c>
      <c r="F18" s="2">
        <v>61.28837</v>
      </c>
      <c r="G18" s="3">
        <v>500</v>
      </c>
      <c r="H18" s="3">
        <v>1880</v>
      </c>
      <c r="I18" s="3">
        <f>[Oil Value]+[Gas Value]</f>
        <v>2380</v>
      </c>
      <c r="J18" s="9">
        <f>IF(SUM([Total Value])=0,0,[Total Value]/SUM([Total Value]))</f>
        <v>0.5819070904645477</v>
      </c>
      <c r="K18" s="10">
        <v>145.9</v>
      </c>
    </row>
  </sheetData>
  <headerFooter/>
  <tableParts>
    <tablePart r:id="rId1"/>
    <tablePart r:id="rId2"/>
  </tableParts>
</worksheet>
</file>