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1-AUBURN TWP-KENSTON LSD" sheetId="2" r:id="rId3"/>
    <sheet name="02-BAINBRIDGE TWP-KENSTON LSD" sheetId="3" r:id="rId4"/>
  </sheets>
  <calcPr fullCalcOnLoad="1"/>
</workbook>
</file>

<file path=xl/sharedStrings.xml><?xml version="1.0" encoding="utf-8"?>
<sst xmlns="http://schemas.openxmlformats.org/spreadsheetml/2006/main" count="59" uniqueCount="59">
  <si>
    <t>Oil and Gas Company #4327</t>
  </si>
  <si>
    <t>SOUND ENERGY CO INC</t>
  </si>
  <si>
    <t>Date Generated:</t>
  </si>
  <si>
    <t>01/08/2026</t>
  </si>
  <si>
    <t>P.O. BOX 306</t>
  </si>
  <si>
    <t>Tax Year:</t>
  </si>
  <si>
    <t>2025</t>
  </si>
  <si>
    <t>DOVER, OH 44622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</si>
  <si>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</si>
  <si>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</si>
  <si>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</si>
  <si>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</si>
  <si>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</si>
  <si>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</si>
  <si>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</si>
  <si>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</si>
  <si>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</si>
  <si>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</si>
  <si>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</si>
  <si>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</si>
  <si>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</si>
  <si>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</si>
  <si>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01-AUBURN TWP-KENSTON LSD</t>
  </si>
  <si>
    <t>02-BAINBRIDGE TWP-KENSTON LSD</t>
  </si>
  <si>
    <t>Permit Summary</t>
  </si>
  <si>
    <t>Permit</t>
  </si>
  <si>
    <t>WellName</t>
  </si>
  <si>
    <t>Districts</t>
  </si>
  <si>
    <t>34055213520000</t>
  </si>
  <si>
    <t>HELEN SPAETH # 1</t>
  </si>
  <si>
    <t>34055214130000</t>
  </si>
  <si>
    <t>SPAETH UNIT</t>
  </si>
  <si>
    <t>34055214170000</t>
  </si>
  <si>
    <t>34055221380000</t>
  </si>
  <si>
    <t xml:space="preserve">SAMSONAS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</si>
  <si>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</si>
  <si>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</si>
  <si>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</si>
  <si>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</si>
  <si>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</si>
  <si>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</si>
  <si>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</si>
  <si>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</si>
  <si>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</si>
  <si>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</si>
  <si>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</si>
  <si>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</si>
  <si>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</si>
  <si>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</si>
  <si>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</si>
  <si>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</si>
  <si>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</si>
  <si>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</si>
  <si>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</si>
  <si>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</si>
  <si>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</si>
  <si>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</si>
  <si>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</si>
  <si>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4327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</si>
</sst>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0" headerRowCount="1">
  <autoFilter ref="A8:K10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4:F18" headerRowCount="1">
  <autoFilter ref="A14:F18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1" displayName="DistrictTable_01" ref="A16:K19" headerRowCount="1">
  <autoFilter ref="A16:K19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1" displayName="TaxTable_0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02" displayName="DistrictTable_02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02" displayName="TaxTable_0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35.84774398803711" customWidth="1"/>
    <col min="2" max="2" width="17.603731155395508" customWidth="1"/>
    <col min="3" max="3" width="15.996493339538574" customWidth="1"/>
    <col min="4" max="4" width="12.350568771362305" customWidth="1"/>
    <col min="5" max="5" width="40" customWidth="1"/>
    <col min="6" max="6" width="32.63665008544922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121.53</v>
      </c>
      <c r="C9" s="2">
        <v>72.333483</v>
      </c>
      <c r="D9" s="3">
        <v>3360</v>
      </c>
      <c r="E9" s="3">
        <v>1390</v>
      </c>
      <c r="F9" s="3">
        <f>[Oil Value]+[Gas Value]</f>
        <v>4750</v>
      </c>
      <c r="G9" s="4">
        <v>0</v>
      </c>
      <c r="H9" s="4">
        <v>171.93</v>
      </c>
      <c r="I9" s="4">
        <v>171.93</v>
      </c>
      <c r="J9" s="4">
        <f>[Prior Due]+[Half Due]+[Full Due]</f>
        <v>343.86</v>
      </c>
      <c r="K9" s="0">
        <v>3</v>
      </c>
    </row>
    <row r="10">
      <c r="A10" s="0" t="s">
        <v>23</v>
      </c>
      <c r="B10" s="2">
        <v>138.93</v>
      </c>
      <c r="C10" s="2">
        <v>81.086808</v>
      </c>
      <c r="D10" s="3">
        <v>1360</v>
      </c>
      <c r="E10" s="3">
        <v>630</v>
      </c>
      <c r="F10" s="3">
        <f>[Oil Value]+[Gas Value]</f>
        <v>1990</v>
      </c>
      <c r="G10" s="4">
        <v>0</v>
      </c>
      <c r="H10" s="4">
        <v>80.75</v>
      </c>
      <c r="I10" s="4">
        <v>80.75</v>
      </c>
      <c r="J10" s="4">
        <f>[Prior Due]+[Half Due]+[Full Due]</f>
        <v>161.5</v>
      </c>
      <c r="K10" s="0">
        <v>1</v>
      </c>
    </row>
    <row r="13">
      <c r="A13" s="1" t="s">
        <v>24</v>
      </c>
    </row>
    <row r="14">
      <c r="A14" s="5" t="s">
        <v>25</v>
      </c>
      <c r="B14" s="5" t="s">
        <v>26</v>
      </c>
      <c r="C14" s="5" t="s">
        <v>14</v>
      </c>
      <c r="D14" s="5" t="s">
        <v>15</v>
      </c>
      <c r="E14" s="7" t="s">
        <v>16</v>
      </c>
      <c r="F14" s="5" t="s">
        <v>27</v>
      </c>
    </row>
    <row r="15">
      <c r="A15" s="5" t="s">
        <v>28</v>
      </c>
      <c r="B15" s="5" t="s">
        <v>29</v>
      </c>
      <c r="C15" s="6">
        <v>1120</v>
      </c>
      <c r="D15" s="6">
        <v>450</v>
      </c>
      <c r="E15" s="8">
        <f>[Oil Value]+[Gas Value]</f>
        <v>1570</v>
      </c>
      <c r="F15" s="5" t="s">
        <v>22</v>
      </c>
    </row>
    <row r="16">
      <c r="A16" s="5" t="s">
        <v>30</v>
      </c>
      <c r="B16" s="5" t="s">
        <v>31</v>
      </c>
      <c r="C16" s="6">
        <v>1120</v>
      </c>
      <c r="D16" s="6">
        <v>450</v>
      </c>
      <c r="E16" s="8">
        <f>[Oil Value]+[Gas Value]</f>
        <v>1570</v>
      </c>
      <c r="F16" s="5" t="s">
        <v>22</v>
      </c>
    </row>
    <row r="17">
      <c r="A17" s="5" t="s">
        <v>32</v>
      </c>
      <c r="B17" s="5" t="s">
        <v>31</v>
      </c>
      <c r="C17" s="6">
        <v>1120</v>
      </c>
      <c r="D17" s="6">
        <v>490</v>
      </c>
      <c r="E17" s="8">
        <f>[Oil Value]+[Gas Value]</f>
        <v>1610</v>
      </c>
      <c r="F17" s="5" t="s">
        <v>22</v>
      </c>
    </row>
    <row r="18">
      <c r="A18" s="5" t="s">
        <v>33</v>
      </c>
      <c r="B18" s="5" t="s">
        <v>34</v>
      </c>
      <c r="C18" s="6">
        <v>1360</v>
      </c>
      <c r="D18" s="6">
        <v>630</v>
      </c>
      <c r="E18" s="8">
        <f>[Oil Value]+[Gas Value]</f>
        <v>1990</v>
      </c>
      <c r="F18" s="5" t="s">
        <v>23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9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7.603731155395508" customWidth="1"/>
    <col min="4" max="4" width="29.401718139648438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35</v>
      </c>
    </row>
    <row r="2">
      <c r="A2" s="0" t="s">
        <v>36</v>
      </c>
      <c r="B2" s="0" t="s">
        <v>37</v>
      </c>
      <c r="C2" s="0" t="s">
        <v>38</v>
      </c>
      <c r="D2" s="0" t="s">
        <v>39</v>
      </c>
      <c r="E2" s="0" t="s">
        <v>40</v>
      </c>
    </row>
    <row r="3">
      <c r="A3" s="0" t="s">
        <v>41</v>
      </c>
      <c r="B3" s="4">
        <v>0</v>
      </c>
      <c r="C3" s="4">
        <v>288.78</v>
      </c>
      <c r="D3" s="4">
        <v>288.78</v>
      </c>
      <c r="E3" s="4">
        <f>[Prior]+[First]+[Second]</f>
        <v>577.56</v>
      </c>
    </row>
    <row r="4">
      <c r="A4" s="0" t="s">
        <v>42</v>
      </c>
      <c r="B4" s="4">
        <v>0</v>
      </c>
      <c r="C4" s="4">
        <v>-116.85</v>
      </c>
      <c r="D4" s="4">
        <v>-116.85</v>
      </c>
      <c r="E4" s="4">
        <f>[Prior]+[First]+[Second]</f>
        <v>-233.7</v>
      </c>
    </row>
    <row r="5">
      <c r="A5" s="0" t="s">
        <v>43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44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45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46</v>
      </c>
      <c r="B8" s="4">
        <v>0</v>
      </c>
      <c r="C8" s="4">
        <v>171.93</v>
      </c>
      <c r="D8" s="4">
        <v>171.93</v>
      </c>
      <c r="E8" s="4">
        <f>[Prior]+[First]+[Second]</f>
        <v>343.86</v>
      </c>
    </row>
    <row r="9">
      <c r="A9" s="0" t="s">
        <v>47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48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49</v>
      </c>
      <c r="B11" s="4">
        <v>0</v>
      </c>
      <c r="C11" s="4">
        <v>171.93</v>
      </c>
      <c r="D11" s="4">
        <v>171.93</v>
      </c>
      <c r="E11" s="4">
        <f>[Prior]+[First]+[Second]</f>
        <v>343.86</v>
      </c>
    </row>
    <row r="12">
      <c r="A12" s="0" t="s">
        <v>50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51</v>
      </c>
      <c r="B13" s="4">
        <v>0</v>
      </c>
      <c r="C13" s="4">
        <v>171.93</v>
      </c>
      <c r="D13" s="4">
        <v>171.93</v>
      </c>
      <c r="E13" s="4">
        <f>[Prior]+[First]+[Second]</f>
        <v>343.86</v>
      </c>
    </row>
    <row r="15">
      <c r="A15" s="1" t="s">
        <v>52</v>
      </c>
    </row>
    <row r="16">
      <c r="A16" s="0" t="s">
        <v>53</v>
      </c>
      <c r="B16" s="0" t="s">
        <v>54</v>
      </c>
      <c r="C16" s="0" t="s">
        <v>55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56</v>
      </c>
      <c r="K16" s="0" t="s">
        <v>57</v>
      </c>
    </row>
    <row r="17">
      <c r="A17" s="0" t="s">
        <v>58</v>
      </c>
      <c r="B17" s="0" t="s">
        <v>28</v>
      </c>
      <c r="C17" s="0" t="s">
        <v>29</v>
      </c>
      <c r="D17" s="0" t="s">
        <v>22</v>
      </c>
      <c r="E17" s="2">
        <v>121.53</v>
      </c>
      <c r="F17" s="2">
        <v>72.333483</v>
      </c>
      <c r="G17" s="3">
        <v>1120</v>
      </c>
      <c r="H17" s="3">
        <v>450</v>
      </c>
      <c r="I17" s="3">
        <f>[Oil Value]+[Gas Value]</f>
        <v>1570</v>
      </c>
      <c r="J17" s="9">
        <f>IF(SUM([Total Value])=0,0,[Total Value]/SUM([Total Value]))</f>
        <v>0.33052631578947367</v>
      </c>
      <c r="K17" s="10">
        <v>113.68</v>
      </c>
    </row>
    <row r="18">
      <c r="A18" s="0" t="s">
        <v>58</v>
      </c>
      <c r="B18" s="0" t="s">
        <v>30</v>
      </c>
      <c r="C18" s="0" t="s">
        <v>31</v>
      </c>
      <c r="D18" s="0" t="s">
        <v>22</v>
      </c>
      <c r="E18" s="2">
        <v>121.53</v>
      </c>
      <c r="F18" s="2">
        <v>72.333483</v>
      </c>
      <c r="G18" s="3">
        <v>1120</v>
      </c>
      <c r="H18" s="3">
        <v>450</v>
      </c>
      <c r="I18" s="3">
        <f>[Oil Value]+[Gas Value]</f>
        <v>1570</v>
      </c>
      <c r="J18" s="9">
        <f>IF(SUM([Total Value])=0,0,[Total Value]/SUM([Total Value]))</f>
        <v>0.33052631578947367</v>
      </c>
      <c r="K18" s="10">
        <v>113.68</v>
      </c>
    </row>
    <row r="19">
      <c r="A19" s="0" t="s">
        <v>58</v>
      </c>
      <c r="B19" s="0" t="s">
        <v>32</v>
      </c>
      <c r="C19" s="0" t="s">
        <v>31</v>
      </c>
      <c r="D19" s="0" t="s">
        <v>22</v>
      </c>
      <c r="E19" s="2">
        <v>121.53</v>
      </c>
      <c r="F19" s="2">
        <v>72.333483</v>
      </c>
      <c r="G19" s="3">
        <v>1120</v>
      </c>
      <c r="H19" s="3">
        <v>490</v>
      </c>
      <c r="I19" s="3">
        <f>[Oil Value]+[Gas Value]</f>
        <v>1610</v>
      </c>
      <c r="J19" s="9">
        <f>IF(SUM([Total Value])=0,0,[Total Value]/SUM([Total Value]))</f>
        <v>0.33894736842105266</v>
      </c>
      <c r="K19" s="10">
        <v>116.5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086989402770996" customWidth="1"/>
    <col min="4" max="4" width="32.63665008544922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35</v>
      </c>
    </row>
    <row r="2">
      <c r="A2" s="0" t="s">
        <v>36</v>
      </c>
      <c r="B2" s="0" t="s">
        <v>37</v>
      </c>
      <c r="C2" s="0" t="s">
        <v>38</v>
      </c>
      <c r="D2" s="0" t="s">
        <v>39</v>
      </c>
      <c r="E2" s="0" t="s">
        <v>40</v>
      </c>
    </row>
    <row r="3">
      <c r="A3" s="0" t="s">
        <v>41</v>
      </c>
      <c r="B3" s="4">
        <v>0</v>
      </c>
      <c r="C3" s="4">
        <v>138.29</v>
      </c>
      <c r="D3" s="4">
        <v>138.29</v>
      </c>
      <c r="E3" s="4">
        <f>[Prior]+[First]+[Second]</f>
        <v>276.58</v>
      </c>
    </row>
    <row r="4">
      <c r="A4" s="0" t="s">
        <v>42</v>
      </c>
      <c r="B4" s="4">
        <v>0</v>
      </c>
      <c r="C4" s="4">
        <v>-57.54</v>
      </c>
      <c r="D4" s="4">
        <v>-57.54</v>
      </c>
      <c r="E4" s="4">
        <f>[Prior]+[First]+[Second]</f>
        <v>-115.08</v>
      </c>
    </row>
    <row r="5">
      <c r="A5" s="0" t="s">
        <v>43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44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45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46</v>
      </c>
      <c r="B8" s="4">
        <v>0</v>
      </c>
      <c r="C8" s="4">
        <v>80.75</v>
      </c>
      <c r="D8" s="4">
        <v>80.75</v>
      </c>
      <c r="E8" s="4">
        <f>[Prior]+[First]+[Second]</f>
        <v>161.5</v>
      </c>
    </row>
    <row r="9">
      <c r="A9" s="0" t="s">
        <v>47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48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49</v>
      </c>
      <c r="B11" s="4">
        <v>0</v>
      </c>
      <c r="C11" s="4">
        <v>80.75</v>
      </c>
      <c r="D11" s="4">
        <v>80.75</v>
      </c>
      <c r="E11" s="4">
        <f>[Prior]+[First]+[Second]</f>
        <v>161.5</v>
      </c>
    </row>
    <row r="12">
      <c r="A12" s="0" t="s">
        <v>50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51</v>
      </c>
      <c r="B13" s="4">
        <v>0</v>
      </c>
      <c r="C13" s="4">
        <v>80.75</v>
      </c>
      <c r="D13" s="4">
        <v>80.75</v>
      </c>
      <c r="E13" s="4">
        <f>[Prior]+[First]+[Second]</f>
        <v>161.5</v>
      </c>
    </row>
    <row r="15">
      <c r="A15" s="1" t="s">
        <v>52</v>
      </c>
    </row>
    <row r="16">
      <c r="A16" s="0" t="s">
        <v>53</v>
      </c>
      <c r="B16" s="0" t="s">
        <v>54</v>
      </c>
      <c r="C16" s="0" t="s">
        <v>55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56</v>
      </c>
      <c r="K16" s="0" t="s">
        <v>57</v>
      </c>
    </row>
    <row r="17">
      <c r="A17" s="0" t="s">
        <v>58</v>
      </c>
      <c r="B17" s="0" t="s">
        <v>33</v>
      </c>
      <c r="C17" s="0" t="s">
        <v>34</v>
      </c>
      <c r="D17" s="0" t="s">
        <v>23</v>
      </c>
      <c r="E17" s="2">
        <v>138.93</v>
      </c>
      <c r="F17" s="2">
        <v>81.086808</v>
      </c>
      <c r="G17" s="3">
        <v>1360</v>
      </c>
      <c r="H17" s="3">
        <v>630</v>
      </c>
      <c r="I17" s="3">
        <f>[Oil Value]+[Gas Value]</f>
        <v>1990</v>
      </c>
      <c r="J17" s="9">
        <f>IF(SUM([Total Value])=0,0,[Total Value]/SUM([Total Value]))</f>
        <v>1</v>
      </c>
      <c r="K17" s="10">
        <v>161.5</v>
      </c>
    </row>
  </sheetData>
  <headerFooter/>
  <tableParts>
    <tablePart r:id="rId1"/>
    <tablePart r:id="rId2"/>
  </tableParts>
</worksheet>
</file>