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styles+xml" PartName="/xl/styles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2"/>
    <sheet name="04-BURTON TWP-BERKSHIRE LSD" sheetId="2" r:id="rId3"/>
    <sheet name="05-BURTON VILL-BERKSHIRE LSD" sheetId="3" r:id="rId4"/>
    <sheet name="11-CHESTER TWP-WEST GEAUGA LSD" sheetId="4" r:id="rId5"/>
    <sheet name="18-MIDDLEFIELD TWP-CARDINAL LSD" sheetId="5" r:id="rId6"/>
    <sheet name="19-MIDDLEFIELD VILL-CARDINAL LS" sheetId="6" r:id="rId7"/>
    <sheet name="23-NEWBURY TWP-WEST GEAUGA LSD" sheetId="7" r:id="rId8"/>
    <sheet name="25-PARKMAN TWP-CARDINAL LSD" sheetId="8" r:id="rId9"/>
    <sheet name="26-RUSSELL TWP-WEST GEAUGA LSD" sheetId="9" r:id="rId10"/>
  </sheets>
  <calcPr fullCalcOnLoad="1"/>
</workbook>
</file>

<file path=xl/sharedStrings.xml><?xml version="1.0" encoding="utf-8"?>
<sst xmlns="http://schemas.openxmlformats.org/spreadsheetml/2006/main" count="108" uniqueCount="108">
  <si>
    <t>Oil and Gas Company #490</t>
  </si>
  <si>
    <t>DAVID R HILL INC</t>
  </si>
  <si>
    <t>Date Generated:</t>
  </si>
  <si>
    <t>01/08/2026</t>
  </si>
  <si>
    <t>BOX 247</t>
  </si>
  <si>
    <t>Tax Year:</t>
  </si>
  <si>
    <t>2025</t>
  </si>
  <si>
    <t>BYESVILLE, OH 43723</t>
  </si>
  <si>
    <t>Due Date:</t>
  </si>
  <si>
    <t>02/18/2026</t>
  </si>
  <si>
    <t>District Summary</t>
  </si>
  <si>
    <t>District Name</t>
  </si>
  <si>
    <t>Full Rate</t>
  </si>
  <si>
    <t>Effective Rate</t>
  </si>
  <si>
    <t>Oil Value</t>
  </si>
  <si>
    <t>Gas Value</t>
  </si>
  <si>
    <t>Total Value</t>
  </si>
  <si>
    <t>Prior Due</t>
  </si>
  <si>
    <t>Half Due</t>
  </si>
  <si>
    <t>Full Due</t>
  </si>
  <si>
    <t>Total Due</t>
  </si>
  <si>
    <t>Permit Count</t>
  </si>
  <si>
    <t>04-BURTON TWP-BERKSHIRE LSD</t>
  </si>
  <si>
    <t>05-BURTON VILL-BERKSHIRE LSD</t>
  </si>
  <si>
    <t>11-CHESTER TWP-WEST GEAUGA LSD</t>
  </si>
  <si>
    <t>18-MIDDLEFIELD TWP-CARDINAL LSD</t>
  </si>
  <si>
    <t>19-MIDDLEFIELD VILL-CARDINAL LSD</t>
  </si>
  <si>
    <t>23-NEWBURY TWP-WEST GEAUGA LSD</t>
  </si>
  <si>
    <t>25-PARKMAN TWP-CARDINAL LSD</t>
  </si>
  <si>
    <t>26-RUSSELL TWP-WEST GEAUGA LSD</t>
  </si>
  <si>
    <t>Permit Summary</t>
  </si>
  <si>
    <t>Permit</t>
  </si>
  <si>
    <t>WellName</t>
  </si>
  <si>
    <t>Districts</t>
  </si>
  <si>
    <t>34055217930000</t>
  </si>
  <si>
    <t xml:space="preserve">MORROW D. M. UNIT     1</t>
  </si>
  <si>
    <t>34055217960000</t>
  </si>
  <si>
    <t xml:space="preserve">HOSTETLER UNIT     1</t>
  </si>
  <si>
    <t>34055218010000</t>
  </si>
  <si>
    <t xml:space="preserve">BYLER J     1</t>
  </si>
  <si>
    <t>34055218030000</t>
  </si>
  <si>
    <t xml:space="preserve">BYLER-DETWEILER     1</t>
  </si>
  <si>
    <t>34055218070000</t>
  </si>
  <si>
    <t xml:space="preserve">BEACH     1</t>
  </si>
  <si>
    <t>34055218320000</t>
  </si>
  <si>
    <t xml:space="preserve">MILLER J     1</t>
  </si>
  <si>
    <t>34055218330000</t>
  </si>
  <si>
    <t xml:space="preserve">BARAN-WARD UNIT     1</t>
  </si>
  <si>
    <t>34055218410000</t>
  </si>
  <si>
    <t xml:space="preserve">MAYNE-OSBOURN UNIT     1</t>
  </si>
  <si>
    <t>34055218720000</t>
  </si>
  <si>
    <t xml:space="preserve">YODER     2</t>
  </si>
  <si>
    <t>34055218750000</t>
  </si>
  <si>
    <t xml:space="preserve">PACIOREK A     1</t>
  </si>
  <si>
    <t>34055218820000</t>
  </si>
  <si>
    <t xml:space="preserve">BOARD OF EDUCATION NEWBURY SCHOOLS     1</t>
  </si>
  <si>
    <t>34055218860000</t>
  </si>
  <si>
    <t xml:space="preserve">MEHES-GIARRIZZO UNIT     1</t>
  </si>
  <si>
    <t>34055219150000</t>
  </si>
  <si>
    <t xml:space="preserve">HERSHBERGER J     1</t>
  </si>
  <si>
    <t>34055219310000</t>
  </si>
  <si>
    <t xml:space="preserve">MILLER A &amp; S UNIT     1</t>
  </si>
  <si>
    <t>34055219340000</t>
  </si>
  <si>
    <t xml:space="preserve">MULLET F &amp; M UNIT     1</t>
  </si>
  <si>
    <t>34055219450000</t>
  </si>
  <si>
    <t xml:space="preserve">MULLETT S UNIT     1</t>
  </si>
  <si>
    <t>34055220060000</t>
  </si>
  <si>
    <t xml:space="preserve">MILLER D &amp; A     1</t>
  </si>
  <si>
    <t>34055220070000</t>
  </si>
  <si>
    <t xml:space="preserve">BYLER W &amp; E     1</t>
  </si>
  <si>
    <t>34055220080000</t>
  </si>
  <si>
    <t xml:space="preserve">CARDINAL LOCAL SCHOOL DISTRICT     1</t>
  </si>
  <si>
    <t>34055220130000</t>
  </si>
  <si>
    <t xml:space="preserve">GEAUGA CO HISTORICAL SOCIETY     1</t>
  </si>
  <si>
    <t>34055220430000</t>
  </si>
  <si>
    <t xml:space="preserve">MILLER A &amp; S UNIT     2</t>
  </si>
  <si>
    <t>34055220500000</t>
  </si>
  <si>
    <t xml:space="preserve">VECCHIO UNIT     1</t>
  </si>
  <si>
    <t>34055220590000</t>
  </si>
  <si>
    <t xml:space="preserve">LOCKHART UNIT     1</t>
  </si>
  <si>
    <t>34055220700000</t>
  </si>
  <si>
    <t xml:space="preserve">F &amp; M MULLET UNIT     2</t>
  </si>
  <si>
    <t>34055220740000</t>
  </si>
  <si>
    <t xml:space="preserve">HERSHBERGER UNIT     2</t>
  </si>
  <si>
    <t>District Taxes</t>
  </si>
  <si>
    <t>Description</t>
  </si>
  <si>
    <t>Prior</t>
  </si>
  <si>
    <t>First</t>
  </si>
  <si>
    <t>Second</t>
  </si>
  <si>
    <t>Total</t>
  </si>
  <si>
    <t>Gross</t>
  </si>
  <si>
    <t>Credit</t>
  </si>
  <si>
    <t>Non-Business Credit</t>
  </si>
  <si>
    <t>Homestead</t>
  </si>
  <si>
    <t>Owner-Occupancy Credit</t>
  </si>
  <si>
    <t>Total Real Property Taxes</t>
  </si>
  <si>
    <t>Tax &amp; SA Penalties</t>
  </si>
  <si>
    <t>Tax &amp; SA Interest</t>
  </si>
  <si>
    <t>Total Taxes</t>
  </si>
  <si>
    <t>Paid</t>
  </si>
  <si>
    <t>Due</t>
  </si>
  <si>
    <t>Permits in District</t>
  </si>
  <si>
    <t>Owner Number</t>
  </si>
  <si>
    <t>Permit Number</t>
  </si>
  <si>
    <t>Well Name</t>
  </si>
  <si>
    <t>Percentage of District Value</t>
  </si>
  <si>
    <t>Current Year Charge</t>
  </si>
  <si>
    <t>490</t>
  </si>
</sst>
</file>

<file path=xl/styles.xml><?xml version="1.0" encoding="utf-8"?>
<styleSheet xmlns="http://schemas.openxmlformats.org/spreadsheetml/2006/main">
  <numFmts count="2">
    <numFmt numFmtId="164" formatCode="#,##0.000000"/>
    <numFmt numFmtId="165" formatCode="$#,##0.00"/>
  </numFmts>
  <fonts count="2">
    <font>
      <sz val="11"/>
      <name val="Calibri"/>
    </font>
    <font>
      <b/>
      <sz val="15"/>
      <color rgb="0144546A" tint="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/>
    <xf numFmtId="0" fontId="1"/>
  </cellStyleXfs>
  <cellXfs count="11">
    <xf numFmtId="0" applyNumberFormat="1" fontId="0" applyFont="1" xfId="0" applyProtection="1"/>
    <xf numFmtId="0" applyNumberFormat="1" fontId="1" applyFont="1" xfId="1" applyProtection="1"/>
    <xf numFmtId="164" applyNumberFormat="1" fontId="0" applyFont="1" xfId="0" applyProtection="1"/>
    <xf numFmtId="3" applyNumberFormat="1" fontId="0" applyFont="1" xfId="0" applyProtection="1"/>
    <xf numFmtId="165" applyNumberFormat="1" fontId="0" applyFont="1" xfId="0" applyProtection="1"/>
    <xf numFmtId="0" applyNumberFormat="1" fontId="0" applyFont="1" xfId="0" applyProtection="1" applyAlignment="1">
      <alignment vertical="center"/>
    </xf>
    <xf numFmtId="3" applyNumberFormat="1" fontId="0" applyFont="1" xfId="0" applyProtection="1" applyAlignment="1">
      <alignment vertical="center"/>
    </xf>
    <xf numFmtId="0" applyNumberFormat="1" fontId="0" applyFont="1" xfId="0" applyProtection="1" applyAlignment="1">
      <alignment vertical="center" wrapText="1"/>
    </xf>
    <xf numFmtId="3" applyNumberFormat="1" fontId="0" applyFont="1" xfId="0" applyProtection="1" applyAlignment="1">
      <alignment vertical="center" wrapText="1"/>
    </xf>
    <xf numFmtId="10" applyNumberFormat="1" fontId="0" applyFont="1" xfId="0" applyProtection="1"/>
    <xf numFmtId="4" applyNumberFormat="1" fontId="0" applyFont="1" xfId="0" applyProtection="1"/>
  </cellXfs>
  <cellStyles count="2">
    <cellStyle name="Normal" xfId="0" builtinId="0"/>
    <cellStyle name="Heading 1" xfId="1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SummaryDistrictTable" displayName="SummaryDistrictTable" ref="A8:K16" headerRowCount="1">
  <autoFilter ref="A8:K16"/>
  <tableColumns count="11">
    <tableColumn id="1" name="District Name"/>
    <tableColumn id="2" name="Full Rate"/>
    <tableColumn id="3" name="Effective Rate"/>
    <tableColumn id="4" name="Oil Value"/>
    <tableColumn id="5" name="Gas Value"/>
    <tableColumn id="6" name="Total Value">
      <calculatedColumnFormula>[Oil Value] + [Gas Value]</calculatedColumnFormula>
    </tableColumn>
    <tableColumn id="7" name="Prior Due"/>
    <tableColumn id="8" name="Half Due"/>
    <tableColumn id="9" name="Full Due"/>
    <tableColumn id="10" name="Total Due">
      <calculatedColumnFormula>[Prior Due] + [Half Due] + [Full Due]</calculatedColumnFormula>
    </tableColumn>
    <tableColumn id="11" name="Permit Count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0" name="TaxTable_18" displayName="TaxTable_18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11" name="DistrictTable_19" displayName="DistrictTable_19" ref="A16:K17" headerRowCount="1">
  <autoFilter ref="A16:K17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12" name="TaxTable_19" displayName="TaxTable_19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13" name="DistrictTable_23" displayName="DistrictTable_23" ref="A16:K17" headerRowCount="1">
  <autoFilter ref="A16:K17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14" name="TaxTable_23" displayName="TaxTable_23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5" name="DistrictTable_25" displayName="DistrictTable_25" ref="A16:K18" headerRowCount="1">
  <autoFilter ref="A16:K18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16" name="TaxTable_25" displayName="TaxTable_25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17" name="DistrictTable_26" displayName="DistrictTable_26" ref="A16:K18" headerRowCount="1">
  <autoFilter ref="A16:K18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18" name="TaxTable_26" displayName="TaxTable_26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PermitSummaryTable" displayName="PermitSummaryTable" ref="A20:F45" headerRowCount="1">
  <autoFilter ref="A20:F45"/>
  <tableColumns count="6">
    <tableColumn id="1" name="Permit"/>
    <tableColumn id="2" name="WellName"/>
    <tableColumn id="3" name="Oil Value"/>
    <tableColumn id="4" name="Gas Value"/>
    <tableColumn id="5" name="Total Value">
      <calculatedColumnFormula>[Oil Value] + [Gas Value]</calculatedColumnFormula>
    </tableColumn>
    <tableColumn id="6" name="District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DistrictTable_04" displayName="DistrictTable_04" ref="A16:K18" headerRowCount="1">
  <autoFilter ref="A16:K18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xTable_04" displayName="TaxTable_04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DistrictTable_05" displayName="DistrictTable_05" ref="A16:K17" headerRowCount="1">
  <autoFilter ref="A16:K17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xTable_05" displayName="TaxTable_05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istrictTable_11" displayName="DistrictTable_11" ref="A16:K17" headerRowCount="1">
  <autoFilter ref="A16:K17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TaxTable_11" displayName="TaxTable_11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DistrictTable_18" displayName="DistrictTable_18" ref="A16:K31" headerRowCount="1">
  <autoFilter ref="A16:K31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/><Relationship Id="rId2" Type="http://schemas.openxmlformats.org/officeDocument/2006/relationships/table" Target="../tables/table2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../tables/table3.xml"/><Relationship Id="rId2" Type="http://schemas.openxmlformats.org/officeDocument/2006/relationships/table" Target="../tables/table4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../tables/table5.xml"/><Relationship Id="rId2" Type="http://schemas.openxmlformats.org/officeDocument/2006/relationships/table" Target="../tables/table6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../tables/table7.xml"/><Relationship Id="rId2" Type="http://schemas.openxmlformats.org/officeDocument/2006/relationships/table" Target="../tables/table8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../tables/table9.xml"/><Relationship Id="rId2" Type="http://schemas.openxmlformats.org/officeDocument/2006/relationships/table" Target="../tables/table10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table" Target="../tables/table11.xml"/><Relationship Id="rId2" Type="http://schemas.openxmlformats.org/officeDocument/2006/relationships/table" Target="../tables/table12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table" Target="../tables/table13.xml"/><Relationship Id="rId2" Type="http://schemas.openxmlformats.org/officeDocument/2006/relationships/table" Target="../tables/table14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table" Target="../tables/table15.xml"/><Relationship Id="rId2" Type="http://schemas.openxmlformats.org/officeDocument/2006/relationships/table" Target="../tables/table16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table" Target="../tables/table17.xml"/><Relationship Id="rId2" Type="http://schemas.openxmlformats.org/officeDocument/2006/relationships/table" Target="../tables/table18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45"/>
  <sheetViews>
    <sheetView workbookViewId="0"/>
  </sheetViews>
  <sheetFormatPr defaultRowHeight="15"/>
  <cols>
    <col min="1" max="1" width="35.52476501464844" customWidth="1"/>
    <col min="2" max="2" width="43.645851135253906" customWidth="1"/>
    <col min="3" max="3" width="15.996493339538574" customWidth="1"/>
    <col min="4" max="4" width="12.350568771362305" customWidth="1"/>
    <col min="5" max="5" width="40" customWidth="1"/>
    <col min="6" max="6" width="35.52476501464844" customWidth="1"/>
    <col min="7" max="7" width="11.938273429870605" customWidth="1"/>
    <col min="8" max="8" width="11.218035697937012" customWidth="1"/>
    <col min="9" max="9" width="10.801648139953613" customWidth="1"/>
    <col min="10" max="10" width="12.127540588378906" customWidth="1"/>
    <col min="11" max="11" width="15.31336498260498" customWidth="1"/>
  </cols>
  <sheetData>
    <row r="1">
      <c r="A1" s="1" t="s">
        <v>0</v>
      </c>
    </row>
    <row r="3">
      <c r="A3" s="0" t="s">
        <v>1</v>
      </c>
      <c r="C3" s="0" t="s">
        <v>2</v>
      </c>
      <c r="D3" s="0" t="s">
        <v>3</v>
      </c>
    </row>
    <row r="4">
      <c r="A4" s="0" t="s">
        <v>4</v>
      </c>
      <c r="C4" s="0" t="s">
        <v>5</v>
      </c>
      <c r="D4" s="0" t="s">
        <v>6</v>
      </c>
    </row>
    <row r="5">
      <c r="A5" s="0" t="s">
        <v>7</v>
      </c>
      <c r="C5" s="0" t="s">
        <v>8</v>
      </c>
      <c r="D5" s="0" t="s">
        <v>9</v>
      </c>
    </row>
    <row r="7">
      <c r="A7" s="1" t="s">
        <v>10</v>
      </c>
    </row>
    <row r="8">
      <c r="A8" s="0" t="s">
        <v>11</v>
      </c>
      <c r="B8" s="0" t="s">
        <v>12</v>
      </c>
      <c r="C8" s="0" t="s">
        <v>13</v>
      </c>
      <c r="D8" s="0" t="s">
        <v>14</v>
      </c>
      <c r="E8" s="0" t="s">
        <v>15</v>
      </c>
      <c r="F8" s="0" t="s">
        <v>16</v>
      </c>
      <c r="G8" s="0" t="s">
        <v>17</v>
      </c>
      <c r="H8" s="0" t="s">
        <v>18</v>
      </c>
      <c r="I8" s="0" t="s">
        <v>19</v>
      </c>
      <c r="J8" s="0" t="s">
        <v>20</v>
      </c>
      <c r="K8" s="0" t="s">
        <v>21</v>
      </c>
    </row>
    <row r="9">
      <c r="A9" s="0" t="s">
        <v>22</v>
      </c>
      <c r="B9" s="2">
        <v>80.8</v>
      </c>
      <c r="C9" s="2">
        <v>46.803422</v>
      </c>
      <c r="D9" s="3">
        <v>270</v>
      </c>
      <c r="E9" s="3">
        <v>550</v>
      </c>
      <c r="F9" s="3">
        <f>[Oil Value]+[Gas Value]</f>
        <v>820</v>
      </c>
      <c r="G9" s="4">
        <v>0</v>
      </c>
      <c r="H9" s="4">
        <v>19.26</v>
      </c>
      <c r="I9" s="4">
        <v>19.26</v>
      </c>
      <c r="J9" s="4">
        <f>[Prior Due]+[Half Due]+[Full Due]</f>
        <v>38.52</v>
      </c>
      <c r="K9" s="0">
        <v>2</v>
      </c>
    </row>
    <row r="10">
      <c r="A10" s="0" t="s">
        <v>23</v>
      </c>
      <c r="B10" s="2">
        <v>85.45</v>
      </c>
      <c r="C10" s="2">
        <v>52.588301</v>
      </c>
      <c r="D10" s="3">
        <v>0</v>
      </c>
      <c r="E10" s="3">
        <v>1600</v>
      </c>
      <c r="F10" s="3">
        <f>[Oil Value]+[Gas Value]</f>
        <v>1600</v>
      </c>
      <c r="G10" s="4">
        <v>0</v>
      </c>
      <c r="H10" s="4">
        <v>42.07</v>
      </c>
      <c r="I10" s="4">
        <v>42.07</v>
      </c>
      <c r="J10" s="4">
        <f>[Prior Due]+[Half Due]+[Full Due]</f>
        <v>84.14</v>
      </c>
      <c r="K10" s="0">
        <v>1</v>
      </c>
    </row>
    <row r="11">
      <c r="A11" s="0" t="s">
        <v>24</v>
      </c>
      <c r="B11" s="2">
        <v>88.83</v>
      </c>
      <c r="C11" s="2">
        <v>56.891697</v>
      </c>
      <c r="D11" s="3">
        <v>0</v>
      </c>
      <c r="E11" s="3">
        <v>280</v>
      </c>
      <c r="F11" s="3">
        <f>[Oil Value]+[Gas Value]</f>
        <v>280</v>
      </c>
      <c r="G11" s="4">
        <v>0</v>
      </c>
      <c r="H11" s="4">
        <v>8</v>
      </c>
      <c r="I11" s="4">
        <v>8</v>
      </c>
      <c r="J11" s="4">
        <f>[Prior Due]+[Half Due]+[Full Due]</f>
        <v>16</v>
      </c>
      <c r="K11" s="0">
        <v>1</v>
      </c>
    </row>
    <row r="12">
      <c r="A12" s="0" t="s">
        <v>25</v>
      </c>
      <c r="B12" s="2">
        <v>91.72</v>
      </c>
      <c r="C12" s="2">
        <v>59.151397</v>
      </c>
      <c r="D12" s="3">
        <v>5370</v>
      </c>
      <c r="E12" s="3">
        <v>4060</v>
      </c>
      <c r="F12" s="3">
        <f>[Oil Value]+[Gas Value]</f>
        <v>9430</v>
      </c>
      <c r="G12" s="4">
        <v>0</v>
      </c>
      <c r="H12" s="4">
        <v>279.55</v>
      </c>
      <c r="I12" s="4">
        <v>279.55</v>
      </c>
      <c r="J12" s="4">
        <f>[Prior Due]+[Half Due]+[Full Due]</f>
        <v>559.1</v>
      </c>
      <c r="K12" s="0">
        <v>15</v>
      </c>
    </row>
    <row r="13">
      <c r="A13" s="0" t="s">
        <v>26</v>
      </c>
      <c r="B13" s="2">
        <v>88.12</v>
      </c>
      <c r="C13" s="2">
        <v>55.887938</v>
      </c>
      <c r="D13" s="3">
        <v>0</v>
      </c>
      <c r="E13" s="3">
        <v>550</v>
      </c>
      <c r="F13" s="3">
        <f>[Oil Value]+[Gas Value]</f>
        <v>550</v>
      </c>
      <c r="G13" s="4">
        <v>0</v>
      </c>
      <c r="H13" s="4">
        <v>15.43</v>
      </c>
      <c r="I13" s="4">
        <v>15.43</v>
      </c>
      <c r="J13" s="4">
        <f>[Prior Due]+[Half Due]+[Full Due]</f>
        <v>30.86</v>
      </c>
      <c r="K13" s="0">
        <v>1</v>
      </c>
    </row>
    <row r="14">
      <c r="A14" s="0" t="s">
        <v>27</v>
      </c>
      <c r="B14" s="2">
        <v>79.61</v>
      </c>
      <c r="C14" s="2">
        <v>52.497963</v>
      </c>
      <c r="D14" s="3">
        <v>0</v>
      </c>
      <c r="E14" s="3">
        <v>480</v>
      </c>
      <c r="F14" s="3">
        <f>[Oil Value]+[Gas Value]</f>
        <v>480</v>
      </c>
      <c r="G14" s="4">
        <v>0</v>
      </c>
      <c r="H14" s="4">
        <v>12.6</v>
      </c>
      <c r="I14" s="4">
        <v>12.6</v>
      </c>
      <c r="J14" s="4">
        <f>[Prior Due]+[Half Due]+[Full Due]</f>
        <v>25.2</v>
      </c>
      <c r="K14" s="0">
        <v>1</v>
      </c>
    </row>
    <row r="15">
      <c r="A15" s="0" t="s">
        <v>28</v>
      </c>
      <c r="B15" s="2">
        <v>87.22</v>
      </c>
      <c r="C15" s="2">
        <v>55.180426</v>
      </c>
      <c r="D15" s="3">
        <v>800</v>
      </c>
      <c r="E15" s="3">
        <v>860</v>
      </c>
      <c r="F15" s="3">
        <f>[Oil Value]+[Gas Value]</f>
        <v>1660</v>
      </c>
      <c r="G15" s="4">
        <v>0</v>
      </c>
      <c r="H15" s="4">
        <v>45.87</v>
      </c>
      <c r="I15" s="4">
        <v>45.87</v>
      </c>
      <c r="J15" s="4">
        <f>[Prior Due]+[Half Due]+[Full Due]</f>
        <v>91.74</v>
      </c>
      <c r="K15" s="0">
        <v>2</v>
      </c>
    </row>
    <row r="16">
      <c r="A16" s="0" t="s">
        <v>29</v>
      </c>
      <c r="B16" s="2">
        <v>94.41</v>
      </c>
      <c r="C16" s="2">
        <v>61.28837</v>
      </c>
      <c r="D16" s="3">
        <v>0</v>
      </c>
      <c r="E16" s="3">
        <v>2090</v>
      </c>
      <c r="F16" s="3">
        <f>[Oil Value]+[Gas Value]</f>
        <v>2090</v>
      </c>
      <c r="G16" s="4">
        <v>0</v>
      </c>
      <c r="H16" s="4">
        <v>64.17</v>
      </c>
      <c r="I16" s="4">
        <v>64.17</v>
      </c>
      <c r="J16" s="4">
        <f>[Prior Due]+[Half Due]+[Full Due]</f>
        <v>128.34</v>
      </c>
      <c r="K16" s="0">
        <v>2</v>
      </c>
    </row>
    <row r="19">
      <c r="A19" s="1" t="s">
        <v>30</v>
      </c>
    </row>
    <row r="20">
      <c r="A20" s="5" t="s">
        <v>31</v>
      </c>
      <c r="B20" s="5" t="s">
        <v>32</v>
      </c>
      <c r="C20" s="5" t="s">
        <v>14</v>
      </c>
      <c r="D20" s="5" t="s">
        <v>15</v>
      </c>
      <c r="E20" s="7" t="s">
        <v>16</v>
      </c>
      <c r="F20" s="5" t="s">
        <v>33</v>
      </c>
    </row>
    <row r="21">
      <c r="A21" s="5" t="s">
        <v>34</v>
      </c>
      <c r="B21" s="5" t="s">
        <v>35</v>
      </c>
      <c r="C21" s="6">
        <v>1080</v>
      </c>
      <c r="D21" s="6">
        <v>310</v>
      </c>
      <c r="E21" s="8">
        <f>[Oil Value]+[Gas Value]</f>
        <v>1390</v>
      </c>
      <c r="F21" s="5" t="s">
        <v>25</v>
      </c>
    </row>
    <row r="22">
      <c r="A22" s="5" t="s">
        <v>36</v>
      </c>
      <c r="B22" s="5" t="s">
        <v>37</v>
      </c>
      <c r="C22" s="6">
        <v>640</v>
      </c>
      <c r="D22" s="6">
        <v>180</v>
      </c>
      <c r="E22" s="8">
        <f>[Oil Value]+[Gas Value]</f>
        <v>820</v>
      </c>
      <c r="F22" s="5" t="s">
        <v>25</v>
      </c>
    </row>
    <row r="23">
      <c r="A23" s="5" t="s">
        <v>38</v>
      </c>
      <c r="B23" s="5" t="s">
        <v>39</v>
      </c>
      <c r="C23" s="6">
        <v>0</v>
      </c>
      <c r="D23" s="6">
        <v>150</v>
      </c>
      <c r="E23" s="8">
        <f>[Oil Value]+[Gas Value]</f>
        <v>150</v>
      </c>
      <c r="F23" s="5" t="s">
        <v>25</v>
      </c>
    </row>
    <row r="24">
      <c r="A24" s="5" t="s">
        <v>40</v>
      </c>
      <c r="B24" s="5" t="s">
        <v>41</v>
      </c>
      <c r="C24" s="6">
        <v>330</v>
      </c>
      <c r="D24" s="6">
        <v>310</v>
      </c>
      <c r="E24" s="8">
        <f>[Oil Value]+[Gas Value]</f>
        <v>640</v>
      </c>
      <c r="F24" s="5" t="s">
        <v>25</v>
      </c>
    </row>
    <row r="25">
      <c r="A25" s="5" t="s">
        <v>42</v>
      </c>
      <c r="B25" s="5" t="s">
        <v>43</v>
      </c>
      <c r="C25" s="6">
        <v>0</v>
      </c>
      <c r="D25" s="6">
        <v>10</v>
      </c>
      <c r="E25" s="8">
        <f>[Oil Value]+[Gas Value]</f>
        <v>10</v>
      </c>
      <c r="F25" s="5" t="s">
        <v>25</v>
      </c>
    </row>
    <row r="26">
      <c r="A26" s="5" t="s">
        <v>44</v>
      </c>
      <c r="B26" s="5" t="s">
        <v>45</v>
      </c>
      <c r="C26" s="6">
        <v>400</v>
      </c>
      <c r="D26" s="6">
        <v>70</v>
      </c>
      <c r="E26" s="8">
        <f>[Oil Value]+[Gas Value]</f>
        <v>470</v>
      </c>
      <c r="F26" s="5" t="s">
        <v>25</v>
      </c>
    </row>
    <row r="27">
      <c r="A27" s="5" t="s">
        <v>46</v>
      </c>
      <c r="B27" s="5" t="s">
        <v>47</v>
      </c>
      <c r="C27" s="6">
        <v>480</v>
      </c>
      <c r="D27" s="6">
        <v>310</v>
      </c>
      <c r="E27" s="8">
        <f>[Oil Value]+[Gas Value]</f>
        <v>790</v>
      </c>
      <c r="F27" s="5" t="s">
        <v>25</v>
      </c>
    </row>
    <row r="28">
      <c r="A28" s="5" t="s">
        <v>48</v>
      </c>
      <c r="B28" s="5" t="s">
        <v>49</v>
      </c>
      <c r="C28" s="6">
        <v>0</v>
      </c>
      <c r="D28" s="6">
        <v>280</v>
      </c>
      <c r="E28" s="8">
        <f>[Oil Value]+[Gas Value]</f>
        <v>280</v>
      </c>
      <c r="F28" s="5" t="s">
        <v>24</v>
      </c>
    </row>
    <row r="29">
      <c r="A29" s="5" t="s">
        <v>50</v>
      </c>
      <c r="B29" s="5" t="s">
        <v>51</v>
      </c>
      <c r="C29" s="6">
        <v>0</v>
      </c>
      <c r="D29" s="6">
        <v>100</v>
      </c>
      <c r="E29" s="8">
        <f>[Oil Value]+[Gas Value]</f>
        <v>100</v>
      </c>
      <c r="F29" s="5" t="s">
        <v>25</v>
      </c>
    </row>
    <row r="30">
      <c r="A30" s="5" t="s">
        <v>52</v>
      </c>
      <c r="B30" s="5" t="s">
        <v>53</v>
      </c>
      <c r="C30" s="6">
        <v>0</v>
      </c>
      <c r="D30" s="6">
        <v>310</v>
      </c>
      <c r="E30" s="8">
        <f>[Oil Value]+[Gas Value]</f>
        <v>310</v>
      </c>
      <c r="F30" s="5" t="s">
        <v>29</v>
      </c>
    </row>
    <row r="31">
      <c r="A31" s="5" t="s">
        <v>54</v>
      </c>
      <c r="B31" s="5" t="s">
        <v>55</v>
      </c>
      <c r="C31" s="6">
        <v>0</v>
      </c>
      <c r="D31" s="6">
        <v>480</v>
      </c>
      <c r="E31" s="8">
        <f>[Oil Value]+[Gas Value]</f>
        <v>480</v>
      </c>
      <c r="F31" s="5" t="s">
        <v>27</v>
      </c>
    </row>
    <row r="32">
      <c r="A32" s="5" t="s">
        <v>56</v>
      </c>
      <c r="B32" s="5" t="s">
        <v>57</v>
      </c>
      <c r="C32" s="6">
        <v>0</v>
      </c>
      <c r="D32" s="6">
        <v>1780</v>
      </c>
      <c r="E32" s="8">
        <f>[Oil Value]+[Gas Value]</f>
        <v>1780</v>
      </c>
      <c r="F32" s="5" t="s">
        <v>29</v>
      </c>
    </row>
    <row r="33">
      <c r="A33" s="5" t="s">
        <v>58</v>
      </c>
      <c r="B33" s="5" t="s">
        <v>59</v>
      </c>
      <c r="C33" s="6">
        <v>0</v>
      </c>
      <c r="D33" s="6">
        <v>30</v>
      </c>
      <c r="E33" s="8">
        <f>[Oil Value]+[Gas Value]</f>
        <v>30</v>
      </c>
      <c r="F33" s="5" t="s">
        <v>25</v>
      </c>
    </row>
    <row r="34">
      <c r="A34" s="5" t="s">
        <v>60</v>
      </c>
      <c r="B34" s="5" t="s">
        <v>61</v>
      </c>
      <c r="C34" s="6">
        <v>240</v>
      </c>
      <c r="D34" s="6">
        <v>620</v>
      </c>
      <c r="E34" s="8">
        <f>[Oil Value]+[Gas Value]</f>
        <v>860</v>
      </c>
      <c r="F34" s="5" t="s">
        <v>28</v>
      </c>
    </row>
    <row r="35">
      <c r="A35" s="5" t="s">
        <v>62</v>
      </c>
      <c r="B35" s="5" t="s">
        <v>63</v>
      </c>
      <c r="C35" s="6">
        <v>400</v>
      </c>
      <c r="D35" s="6">
        <v>1500</v>
      </c>
      <c r="E35" s="8">
        <f>[Oil Value]+[Gas Value]</f>
        <v>1900</v>
      </c>
      <c r="F35" s="5" t="s">
        <v>25</v>
      </c>
    </row>
    <row r="36">
      <c r="A36" s="5" t="s">
        <v>64</v>
      </c>
      <c r="B36" s="5" t="s">
        <v>65</v>
      </c>
      <c r="C36" s="6">
        <v>240</v>
      </c>
      <c r="D36" s="6">
        <v>290</v>
      </c>
      <c r="E36" s="8">
        <f>[Oil Value]+[Gas Value]</f>
        <v>530</v>
      </c>
      <c r="F36" s="5" t="s">
        <v>25</v>
      </c>
    </row>
    <row r="37">
      <c r="A37" s="5" t="s">
        <v>66</v>
      </c>
      <c r="B37" s="5" t="s">
        <v>67</v>
      </c>
      <c r="C37" s="6">
        <v>370</v>
      </c>
      <c r="D37" s="6">
        <v>110</v>
      </c>
      <c r="E37" s="8">
        <f>[Oil Value]+[Gas Value]</f>
        <v>480</v>
      </c>
      <c r="F37" s="5" t="s">
        <v>25</v>
      </c>
    </row>
    <row r="38">
      <c r="A38" s="5" t="s">
        <v>68</v>
      </c>
      <c r="B38" s="5" t="s">
        <v>69</v>
      </c>
      <c r="C38" s="6">
        <v>1020</v>
      </c>
      <c r="D38" s="6">
        <v>130</v>
      </c>
      <c r="E38" s="8">
        <f>[Oil Value]+[Gas Value]</f>
        <v>1150</v>
      </c>
      <c r="F38" s="5" t="s">
        <v>25</v>
      </c>
    </row>
    <row r="39">
      <c r="A39" s="5" t="s">
        <v>70</v>
      </c>
      <c r="B39" s="5" t="s">
        <v>71</v>
      </c>
      <c r="C39" s="6">
        <v>0</v>
      </c>
      <c r="D39" s="6">
        <v>550</v>
      </c>
      <c r="E39" s="8">
        <f>[Oil Value]+[Gas Value]</f>
        <v>550</v>
      </c>
      <c r="F39" s="5" t="s">
        <v>26</v>
      </c>
    </row>
    <row r="40">
      <c r="A40" s="5" t="s">
        <v>72</v>
      </c>
      <c r="B40" s="5" t="s">
        <v>73</v>
      </c>
      <c r="C40" s="6">
        <v>0</v>
      </c>
      <c r="D40" s="6">
        <v>1600</v>
      </c>
      <c r="E40" s="8">
        <f>[Oil Value]+[Gas Value]</f>
        <v>1600</v>
      </c>
      <c r="F40" s="5" t="s">
        <v>23</v>
      </c>
    </row>
    <row r="41">
      <c r="A41" s="5" t="s">
        <v>74</v>
      </c>
      <c r="B41" s="5" t="s">
        <v>75</v>
      </c>
      <c r="C41" s="6">
        <v>560</v>
      </c>
      <c r="D41" s="6">
        <v>240</v>
      </c>
      <c r="E41" s="8">
        <f>[Oil Value]+[Gas Value]</f>
        <v>800</v>
      </c>
      <c r="F41" s="5" t="s">
        <v>28</v>
      </c>
    </row>
    <row r="42">
      <c r="A42" s="5" t="s">
        <v>76</v>
      </c>
      <c r="B42" s="5" t="s">
        <v>77</v>
      </c>
      <c r="C42" s="6">
        <v>270</v>
      </c>
      <c r="D42" s="6">
        <v>270</v>
      </c>
      <c r="E42" s="8">
        <f>[Oil Value]+[Gas Value]</f>
        <v>540</v>
      </c>
      <c r="F42" s="5" t="s">
        <v>22</v>
      </c>
    </row>
    <row r="43">
      <c r="A43" s="5" t="s">
        <v>78</v>
      </c>
      <c r="B43" s="5" t="s">
        <v>79</v>
      </c>
      <c r="C43" s="6">
        <v>0</v>
      </c>
      <c r="D43" s="6">
        <v>280</v>
      </c>
      <c r="E43" s="8">
        <f>[Oil Value]+[Gas Value]</f>
        <v>280</v>
      </c>
      <c r="F43" s="5" t="s">
        <v>22</v>
      </c>
    </row>
    <row r="44">
      <c r="A44" s="5" t="s">
        <v>80</v>
      </c>
      <c r="B44" s="5" t="s">
        <v>81</v>
      </c>
      <c r="C44" s="6">
        <v>0</v>
      </c>
      <c r="D44" s="6">
        <v>230</v>
      </c>
      <c r="E44" s="8">
        <f>[Oil Value]+[Gas Value]</f>
        <v>230</v>
      </c>
      <c r="F44" s="5" t="s">
        <v>25</v>
      </c>
    </row>
    <row r="45">
      <c r="A45" s="5" t="s">
        <v>82</v>
      </c>
      <c r="B45" s="5" t="s">
        <v>83</v>
      </c>
      <c r="C45" s="6">
        <v>410</v>
      </c>
      <c r="D45" s="6">
        <v>330</v>
      </c>
      <c r="E45" s="8">
        <f>[Oil Value]+[Gas Value]</f>
        <v>740</v>
      </c>
      <c r="F45" s="5" t="s">
        <v>25</v>
      </c>
    </row>
  </sheetData>
  <headerFooter/>
  <tableParts>
    <tablePart r:id="rId1"/>
    <tablePart r:id="rId2"/>
  </tableParts>
</worksheet>
</file>

<file path=xl/worksheets/sheet2.xml><?xml version="1.0" encoding="utf-8"?>
<worksheet xmlns:r="http://schemas.openxmlformats.org/officeDocument/2006/relationships" xmlns="http://schemas.openxmlformats.org/spreadsheetml/2006/main">
  <dimension ref="A1:K18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19.232450485229492" customWidth="1"/>
    <col min="4" max="4" width="30.439105987548828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84</v>
      </c>
    </row>
    <row r="2">
      <c r="A2" s="0" t="s">
        <v>85</v>
      </c>
      <c r="B2" s="0" t="s">
        <v>86</v>
      </c>
      <c r="C2" s="0" t="s">
        <v>87</v>
      </c>
      <c r="D2" s="0" t="s">
        <v>88</v>
      </c>
      <c r="E2" s="0" t="s">
        <v>89</v>
      </c>
    </row>
    <row r="3">
      <c r="A3" s="0" t="s">
        <v>90</v>
      </c>
      <c r="B3" s="4">
        <v>0</v>
      </c>
      <c r="C3" s="4">
        <v>33.17</v>
      </c>
      <c r="D3" s="4">
        <v>33.17</v>
      </c>
      <c r="E3" s="4">
        <f>[Prior]+[First]+[Second]</f>
        <v>66.34</v>
      </c>
    </row>
    <row r="4">
      <c r="A4" s="0" t="s">
        <v>91</v>
      </c>
      <c r="B4" s="4">
        <v>0</v>
      </c>
      <c r="C4" s="4">
        <v>-13.91</v>
      </c>
      <c r="D4" s="4">
        <v>-13.91</v>
      </c>
      <c r="E4" s="4">
        <f>[Prior]+[First]+[Second]</f>
        <v>-27.82</v>
      </c>
    </row>
    <row r="5">
      <c r="A5" s="0" t="s">
        <v>92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93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94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95</v>
      </c>
      <c r="B8" s="4">
        <v>0</v>
      </c>
      <c r="C8" s="4">
        <v>19.26</v>
      </c>
      <c r="D8" s="4">
        <v>19.26</v>
      </c>
      <c r="E8" s="4">
        <f>[Prior]+[First]+[Second]</f>
        <v>38.52</v>
      </c>
    </row>
    <row r="9">
      <c r="A9" s="0" t="s">
        <v>96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97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98</v>
      </c>
      <c r="B11" s="4">
        <v>0</v>
      </c>
      <c r="C11" s="4">
        <v>19.26</v>
      </c>
      <c r="D11" s="4">
        <v>19.26</v>
      </c>
      <c r="E11" s="4">
        <f>[Prior]+[First]+[Second]</f>
        <v>38.52</v>
      </c>
    </row>
    <row r="12">
      <c r="A12" s="0" t="s">
        <v>99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100</v>
      </c>
      <c r="B13" s="4">
        <v>0</v>
      </c>
      <c r="C13" s="4">
        <v>19.26</v>
      </c>
      <c r="D13" s="4">
        <v>19.26</v>
      </c>
      <c r="E13" s="4">
        <f>[Prior]+[First]+[Second]</f>
        <v>38.52</v>
      </c>
    </row>
    <row r="15">
      <c r="A15" s="1" t="s">
        <v>101</v>
      </c>
    </row>
    <row r="16">
      <c r="A16" s="0" t="s">
        <v>102</v>
      </c>
      <c r="B16" s="0" t="s">
        <v>103</v>
      </c>
      <c r="C16" s="0" t="s">
        <v>104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105</v>
      </c>
      <c r="K16" s="0" t="s">
        <v>106</v>
      </c>
    </row>
    <row r="17">
      <c r="A17" s="0" t="s">
        <v>107</v>
      </c>
      <c r="B17" s="0" t="s">
        <v>76</v>
      </c>
      <c r="C17" s="0" t="s">
        <v>77</v>
      </c>
      <c r="D17" s="0" t="s">
        <v>22</v>
      </c>
      <c r="E17" s="2">
        <v>80.8</v>
      </c>
      <c r="F17" s="2">
        <v>46.803422</v>
      </c>
      <c r="G17" s="3">
        <v>270</v>
      </c>
      <c r="H17" s="3">
        <v>270</v>
      </c>
      <c r="I17" s="3">
        <f>[Oil Value]+[Gas Value]</f>
        <v>540</v>
      </c>
      <c r="J17" s="9">
        <f>IF(SUM([Total Value])=0,0,[Total Value]/SUM([Total Value]))</f>
        <v>0.6585365853658537</v>
      </c>
      <c r="K17" s="10">
        <v>25.36</v>
      </c>
    </row>
    <row r="18">
      <c r="A18" s="0" t="s">
        <v>107</v>
      </c>
      <c r="B18" s="0" t="s">
        <v>78</v>
      </c>
      <c r="C18" s="0" t="s">
        <v>79</v>
      </c>
      <c r="D18" s="0" t="s">
        <v>22</v>
      </c>
      <c r="E18" s="2">
        <v>80.8</v>
      </c>
      <c r="F18" s="2">
        <v>46.803422</v>
      </c>
      <c r="G18" s="3">
        <v>0</v>
      </c>
      <c r="H18" s="3">
        <v>280</v>
      </c>
      <c r="I18" s="3">
        <f>[Oil Value]+[Gas Value]</f>
        <v>280</v>
      </c>
      <c r="J18" s="9">
        <f>IF(SUM([Total Value])=0,0,[Total Value]/SUM([Total Value]))</f>
        <v>0.3414634146341463</v>
      </c>
      <c r="K18" s="10">
        <v>13.16</v>
      </c>
    </row>
  </sheetData>
  <headerFooter/>
  <tableParts>
    <tablePart r:id="rId1"/>
    <tablePart r:id="rId2"/>
  </tableParts>
</worksheet>
</file>

<file path=xl/worksheets/sheet3.xml><?xml version="1.0" encoding="utf-8"?>
<worksheet xmlns:r="http://schemas.openxmlformats.org/officeDocument/2006/relationships" xmlns="http://schemas.openxmlformats.org/spreadsheetml/2006/main">
  <dimension ref="A1:K17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34.30424880981445" customWidth="1"/>
    <col min="4" max="4" width="29.934736251831055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84</v>
      </c>
    </row>
    <row r="2">
      <c r="A2" s="0" t="s">
        <v>85</v>
      </c>
      <c r="B2" s="0" t="s">
        <v>86</v>
      </c>
      <c r="C2" s="0" t="s">
        <v>87</v>
      </c>
      <c r="D2" s="0" t="s">
        <v>88</v>
      </c>
      <c r="E2" s="0" t="s">
        <v>89</v>
      </c>
    </row>
    <row r="3">
      <c r="A3" s="0" t="s">
        <v>90</v>
      </c>
      <c r="B3" s="4">
        <v>0</v>
      </c>
      <c r="C3" s="4">
        <v>68.36</v>
      </c>
      <c r="D3" s="4">
        <v>68.36</v>
      </c>
      <c r="E3" s="4">
        <f>[Prior]+[First]+[Second]</f>
        <v>136.72</v>
      </c>
    </row>
    <row r="4">
      <c r="A4" s="0" t="s">
        <v>91</v>
      </c>
      <c r="B4" s="4">
        <v>0</v>
      </c>
      <c r="C4" s="4">
        <v>-26.29</v>
      </c>
      <c r="D4" s="4">
        <v>-26.29</v>
      </c>
      <c r="E4" s="4">
        <f>[Prior]+[First]+[Second]</f>
        <v>-52.58</v>
      </c>
    </row>
    <row r="5">
      <c r="A5" s="0" t="s">
        <v>92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93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94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95</v>
      </c>
      <c r="B8" s="4">
        <v>0</v>
      </c>
      <c r="C8" s="4">
        <v>42.07</v>
      </c>
      <c r="D8" s="4">
        <v>42.07</v>
      </c>
      <c r="E8" s="4">
        <f>[Prior]+[First]+[Second]</f>
        <v>84.14</v>
      </c>
    </row>
    <row r="9">
      <c r="A9" s="0" t="s">
        <v>96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97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98</v>
      </c>
      <c r="B11" s="4">
        <v>0</v>
      </c>
      <c r="C11" s="4">
        <v>42.07</v>
      </c>
      <c r="D11" s="4">
        <v>42.07</v>
      </c>
      <c r="E11" s="4">
        <f>[Prior]+[First]+[Second]</f>
        <v>84.14</v>
      </c>
    </row>
    <row r="12">
      <c r="A12" s="0" t="s">
        <v>99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100</v>
      </c>
      <c r="B13" s="4">
        <v>0</v>
      </c>
      <c r="C13" s="4">
        <v>42.07</v>
      </c>
      <c r="D13" s="4">
        <v>42.07</v>
      </c>
      <c r="E13" s="4">
        <f>[Prior]+[First]+[Second]</f>
        <v>84.14</v>
      </c>
    </row>
    <row r="15">
      <c r="A15" s="1" t="s">
        <v>101</v>
      </c>
    </row>
    <row r="16">
      <c r="A16" s="0" t="s">
        <v>102</v>
      </c>
      <c r="B16" s="0" t="s">
        <v>103</v>
      </c>
      <c r="C16" s="0" t="s">
        <v>104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105</v>
      </c>
      <c r="K16" s="0" t="s">
        <v>106</v>
      </c>
    </row>
    <row r="17">
      <c r="A17" s="0" t="s">
        <v>107</v>
      </c>
      <c r="B17" s="0" t="s">
        <v>72</v>
      </c>
      <c r="C17" s="0" t="s">
        <v>73</v>
      </c>
      <c r="D17" s="0" t="s">
        <v>23</v>
      </c>
      <c r="E17" s="2">
        <v>85.45</v>
      </c>
      <c r="F17" s="2">
        <v>52.588301</v>
      </c>
      <c r="G17" s="3">
        <v>0</v>
      </c>
      <c r="H17" s="3">
        <v>1600</v>
      </c>
      <c r="I17" s="3">
        <f>[Oil Value]+[Gas Value]</f>
        <v>1600</v>
      </c>
      <c r="J17" s="9">
        <f>IF(SUM([Total Value])=0,0,[Total Value]/SUM([Total Value]))</f>
        <v>1</v>
      </c>
      <c r="K17" s="10">
        <v>84.14</v>
      </c>
    </row>
  </sheetData>
  <headerFooter/>
  <tableParts>
    <tablePart r:id="rId1"/>
    <tablePart r:id="rId2"/>
  </tableParts>
</worksheet>
</file>

<file path=xl/worksheets/sheet4.xml><?xml version="1.0" encoding="utf-8"?>
<worksheet xmlns:r="http://schemas.openxmlformats.org/officeDocument/2006/relationships" xmlns="http://schemas.openxmlformats.org/spreadsheetml/2006/main">
  <dimension ref="A1:K17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26.03378677368164" customWidth="1"/>
    <col min="4" max="4" width="34.19375991821289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84</v>
      </c>
    </row>
    <row r="2">
      <c r="A2" s="0" t="s">
        <v>85</v>
      </c>
      <c r="B2" s="0" t="s">
        <v>86</v>
      </c>
      <c r="C2" s="0" t="s">
        <v>87</v>
      </c>
      <c r="D2" s="0" t="s">
        <v>88</v>
      </c>
      <c r="E2" s="0" t="s">
        <v>89</v>
      </c>
    </row>
    <row r="3">
      <c r="A3" s="0" t="s">
        <v>90</v>
      </c>
      <c r="B3" s="4">
        <v>0</v>
      </c>
      <c r="C3" s="4">
        <v>12.45</v>
      </c>
      <c r="D3" s="4">
        <v>12.45</v>
      </c>
      <c r="E3" s="4">
        <f>[Prior]+[First]+[Second]</f>
        <v>24.9</v>
      </c>
    </row>
    <row r="4">
      <c r="A4" s="0" t="s">
        <v>91</v>
      </c>
      <c r="B4" s="4">
        <v>0</v>
      </c>
      <c r="C4" s="4">
        <v>-4.45</v>
      </c>
      <c r="D4" s="4">
        <v>-4.45</v>
      </c>
      <c r="E4" s="4">
        <f>[Prior]+[First]+[Second]</f>
        <v>-8.9</v>
      </c>
    </row>
    <row r="5">
      <c r="A5" s="0" t="s">
        <v>92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93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94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95</v>
      </c>
      <c r="B8" s="4">
        <v>0</v>
      </c>
      <c r="C8" s="4">
        <v>8</v>
      </c>
      <c r="D8" s="4">
        <v>8</v>
      </c>
      <c r="E8" s="4">
        <f>[Prior]+[First]+[Second]</f>
        <v>16</v>
      </c>
    </row>
    <row r="9">
      <c r="A9" s="0" t="s">
        <v>96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97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98</v>
      </c>
      <c r="B11" s="4">
        <v>0</v>
      </c>
      <c r="C11" s="4">
        <v>8</v>
      </c>
      <c r="D11" s="4">
        <v>8</v>
      </c>
      <c r="E11" s="4">
        <f>[Prior]+[First]+[Second]</f>
        <v>16</v>
      </c>
    </row>
    <row r="12">
      <c r="A12" s="0" t="s">
        <v>99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100</v>
      </c>
      <c r="B13" s="4">
        <v>0</v>
      </c>
      <c r="C13" s="4">
        <v>8</v>
      </c>
      <c r="D13" s="4">
        <v>8</v>
      </c>
      <c r="E13" s="4">
        <f>[Prior]+[First]+[Second]</f>
        <v>16</v>
      </c>
    </row>
    <row r="15">
      <c r="A15" s="1" t="s">
        <v>101</v>
      </c>
    </row>
    <row r="16">
      <c r="A16" s="0" t="s">
        <v>102</v>
      </c>
      <c r="B16" s="0" t="s">
        <v>103</v>
      </c>
      <c r="C16" s="0" t="s">
        <v>104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105</v>
      </c>
      <c r="K16" s="0" t="s">
        <v>106</v>
      </c>
    </row>
    <row r="17">
      <c r="A17" s="0" t="s">
        <v>107</v>
      </c>
      <c r="B17" s="0" t="s">
        <v>48</v>
      </c>
      <c r="C17" s="0" t="s">
        <v>49</v>
      </c>
      <c r="D17" s="0" t="s">
        <v>24</v>
      </c>
      <c r="E17" s="2">
        <v>88.83</v>
      </c>
      <c r="F17" s="2">
        <v>56.891697</v>
      </c>
      <c r="G17" s="3">
        <v>0</v>
      </c>
      <c r="H17" s="3">
        <v>280</v>
      </c>
      <c r="I17" s="3">
        <f>[Oil Value]+[Gas Value]</f>
        <v>280</v>
      </c>
      <c r="J17" s="9">
        <f>IF(SUM([Total Value])=0,0,[Total Value]/SUM([Total Value]))</f>
        <v>1</v>
      </c>
      <c r="K17" s="10">
        <v>16</v>
      </c>
    </row>
  </sheetData>
  <headerFooter/>
  <tableParts>
    <tablePart r:id="rId1"/>
    <tablePart r:id="rId2"/>
  </tableParts>
</worksheet>
</file>

<file path=xl/worksheets/sheet5.xml><?xml version="1.0" encoding="utf-8"?>
<worksheet xmlns:r="http://schemas.openxmlformats.org/officeDocument/2006/relationships" xmlns="http://schemas.openxmlformats.org/spreadsheetml/2006/main">
  <dimension ref="A1:K31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24.01425552368164" customWidth="1"/>
    <col min="4" max="4" width="34.03416061401367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84</v>
      </c>
    </row>
    <row r="2">
      <c r="A2" s="0" t="s">
        <v>85</v>
      </c>
      <c r="B2" s="0" t="s">
        <v>86</v>
      </c>
      <c r="C2" s="0" t="s">
        <v>87</v>
      </c>
      <c r="D2" s="0" t="s">
        <v>88</v>
      </c>
      <c r="E2" s="0" t="s">
        <v>89</v>
      </c>
    </row>
    <row r="3">
      <c r="A3" s="0" t="s">
        <v>90</v>
      </c>
      <c r="B3" s="4">
        <v>0</v>
      </c>
      <c r="C3" s="4">
        <v>433.1</v>
      </c>
      <c r="D3" s="4">
        <v>433.1</v>
      </c>
      <c r="E3" s="4">
        <f>[Prior]+[First]+[Second]</f>
        <v>866.2</v>
      </c>
    </row>
    <row r="4">
      <c r="A4" s="0" t="s">
        <v>91</v>
      </c>
      <c r="B4" s="4">
        <v>0</v>
      </c>
      <c r="C4" s="4">
        <v>-153.55</v>
      </c>
      <c r="D4" s="4">
        <v>-153.55</v>
      </c>
      <c r="E4" s="4">
        <f>[Prior]+[First]+[Second]</f>
        <v>-307.1</v>
      </c>
    </row>
    <row r="5">
      <c r="A5" s="0" t="s">
        <v>92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93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94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95</v>
      </c>
      <c r="B8" s="4">
        <v>0</v>
      </c>
      <c r="C8" s="4">
        <v>279.55</v>
      </c>
      <c r="D8" s="4">
        <v>279.55</v>
      </c>
      <c r="E8" s="4">
        <f>[Prior]+[First]+[Second]</f>
        <v>559.1</v>
      </c>
    </row>
    <row r="9">
      <c r="A9" s="0" t="s">
        <v>96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97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98</v>
      </c>
      <c r="B11" s="4">
        <v>0</v>
      </c>
      <c r="C11" s="4">
        <v>279.55</v>
      </c>
      <c r="D11" s="4">
        <v>279.55</v>
      </c>
      <c r="E11" s="4">
        <f>[Prior]+[First]+[Second]</f>
        <v>559.1</v>
      </c>
    </row>
    <row r="12">
      <c r="A12" s="0" t="s">
        <v>99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100</v>
      </c>
      <c r="B13" s="4">
        <v>0</v>
      </c>
      <c r="C13" s="4">
        <v>279.55</v>
      </c>
      <c r="D13" s="4">
        <v>279.55</v>
      </c>
      <c r="E13" s="4">
        <f>[Prior]+[First]+[Second]</f>
        <v>559.1</v>
      </c>
    </row>
    <row r="15">
      <c r="A15" s="1" t="s">
        <v>101</v>
      </c>
    </row>
    <row r="16">
      <c r="A16" s="0" t="s">
        <v>102</v>
      </c>
      <c r="B16" s="0" t="s">
        <v>103</v>
      </c>
      <c r="C16" s="0" t="s">
        <v>104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105</v>
      </c>
      <c r="K16" s="0" t="s">
        <v>106</v>
      </c>
    </row>
    <row r="17">
      <c r="A17" s="0" t="s">
        <v>107</v>
      </c>
      <c r="B17" s="0" t="s">
        <v>34</v>
      </c>
      <c r="C17" s="0" t="s">
        <v>35</v>
      </c>
      <c r="D17" s="0" t="s">
        <v>25</v>
      </c>
      <c r="E17" s="2">
        <v>91.72</v>
      </c>
      <c r="F17" s="2">
        <v>59.151397</v>
      </c>
      <c r="G17" s="3">
        <v>1080</v>
      </c>
      <c r="H17" s="3">
        <v>310</v>
      </c>
      <c r="I17" s="3">
        <f>[Oil Value]+[Gas Value]</f>
        <v>1390</v>
      </c>
      <c r="J17" s="9">
        <f>IF(SUM([Total Value])=0,0,[Total Value]/SUM([Total Value]))</f>
        <v>0.1474019088016967</v>
      </c>
      <c r="K17" s="10">
        <v>82.32</v>
      </c>
    </row>
    <row r="18">
      <c r="A18" s="0" t="s">
        <v>107</v>
      </c>
      <c r="B18" s="0" t="s">
        <v>36</v>
      </c>
      <c r="C18" s="0" t="s">
        <v>37</v>
      </c>
      <c r="D18" s="0" t="s">
        <v>25</v>
      </c>
      <c r="E18" s="2">
        <v>91.72</v>
      </c>
      <c r="F18" s="2">
        <v>59.151397</v>
      </c>
      <c r="G18" s="3">
        <v>640</v>
      </c>
      <c r="H18" s="3">
        <v>180</v>
      </c>
      <c r="I18" s="3">
        <f>[Oil Value]+[Gas Value]</f>
        <v>820</v>
      </c>
      <c r="J18" s="9">
        <f>IF(SUM([Total Value])=0,0,[Total Value]/SUM([Total Value]))</f>
        <v>0.08695652173913045</v>
      </c>
      <c r="K18" s="10">
        <v>48.7</v>
      </c>
    </row>
    <row r="19">
      <c r="A19" s="0" t="s">
        <v>107</v>
      </c>
      <c r="B19" s="0" t="s">
        <v>38</v>
      </c>
      <c r="C19" s="0" t="s">
        <v>39</v>
      </c>
      <c r="D19" s="0" t="s">
        <v>25</v>
      </c>
      <c r="E19" s="2">
        <v>91.72</v>
      </c>
      <c r="F19" s="2">
        <v>59.151397</v>
      </c>
      <c r="G19" s="3">
        <v>0</v>
      </c>
      <c r="H19" s="3">
        <v>150</v>
      </c>
      <c r="I19" s="3">
        <f>[Oil Value]+[Gas Value]</f>
        <v>150</v>
      </c>
      <c r="J19" s="9">
        <f>IF(SUM([Total Value])=0,0,[Total Value]/SUM([Total Value]))</f>
        <v>0.015906680805938496</v>
      </c>
      <c r="K19" s="10">
        <v>8.98</v>
      </c>
    </row>
    <row r="20">
      <c r="A20" s="0" t="s">
        <v>107</v>
      </c>
      <c r="B20" s="0" t="s">
        <v>40</v>
      </c>
      <c r="C20" s="0" t="s">
        <v>41</v>
      </c>
      <c r="D20" s="0" t="s">
        <v>25</v>
      </c>
      <c r="E20" s="2">
        <v>91.72</v>
      </c>
      <c r="F20" s="2">
        <v>59.151397</v>
      </c>
      <c r="G20" s="3">
        <v>330</v>
      </c>
      <c r="H20" s="3">
        <v>310</v>
      </c>
      <c r="I20" s="3">
        <f>[Oil Value]+[Gas Value]</f>
        <v>640</v>
      </c>
      <c r="J20" s="9">
        <f>IF(SUM([Total Value])=0,0,[Total Value]/SUM([Total Value]))</f>
        <v>0.06786850477200423</v>
      </c>
      <c r="K20" s="10">
        <v>37.82</v>
      </c>
    </row>
    <row r="21">
      <c r="A21" s="0" t="s">
        <v>107</v>
      </c>
      <c r="B21" s="0" t="s">
        <v>42</v>
      </c>
      <c r="C21" s="0" t="s">
        <v>43</v>
      </c>
      <c r="D21" s="0" t="s">
        <v>25</v>
      </c>
      <c r="E21" s="2">
        <v>91.72</v>
      </c>
      <c r="F21" s="2">
        <v>59.151397</v>
      </c>
      <c r="G21" s="3">
        <v>0</v>
      </c>
      <c r="H21" s="3">
        <v>10</v>
      </c>
      <c r="I21" s="3">
        <f>[Oil Value]+[Gas Value]</f>
        <v>10</v>
      </c>
      <c r="J21" s="9">
        <f>IF(SUM([Total Value])=0,0,[Total Value]/SUM([Total Value]))</f>
        <v>0.0010604453870625662</v>
      </c>
      <c r="K21" s="10">
        <v>0.64</v>
      </c>
    </row>
    <row r="22">
      <c r="A22" s="0" t="s">
        <v>107</v>
      </c>
      <c r="B22" s="0" t="s">
        <v>44</v>
      </c>
      <c r="C22" s="0" t="s">
        <v>45</v>
      </c>
      <c r="D22" s="0" t="s">
        <v>25</v>
      </c>
      <c r="E22" s="2">
        <v>91.72</v>
      </c>
      <c r="F22" s="2">
        <v>59.151397</v>
      </c>
      <c r="G22" s="3">
        <v>400</v>
      </c>
      <c r="H22" s="3">
        <v>70</v>
      </c>
      <c r="I22" s="3">
        <f>[Oil Value]+[Gas Value]</f>
        <v>470</v>
      </c>
      <c r="J22" s="9">
        <f>IF(SUM([Total Value])=0,0,[Total Value]/SUM([Total Value]))</f>
        <v>0.04984093319194061</v>
      </c>
      <c r="K22" s="10">
        <v>27.84</v>
      </c>
    </row>
    <row r="23">
      <c r="A23" s="0" t="s">
        <v>107</v>
      </c>
      <c r="B23" s="0" t="s">
        <v>46</v>
      </c>
      <c r="C23" s="0" t="s">
        <v>47</v>
      </c>
      <c r="D23" s="0" t="s">
        <v>25</v>
      </c>
      <c r="E23" s="2">
        <v>91.72</v>
      </c>
      <c r="F23" s="2">
        <v>59.151397</v>
      </c>
      <c r="G23" s="3">
        <v>480</v>
      </c>
      <c r="H23" s="3">
        <v>310</v>
      </c>
      <c r="I23" s="3">
        <f>[Oil Value]+[Gas Value]</f>
        <v>790</v>
      </c>
      <c r="J23" s="9">
        <f>IF(SUM([Total Value])=0,0,[Total Value]/SUM([Total Value]))</f>
        <v>0.08377518557794274</v>
      </c>
      <c r="K23" s="10">
        <v>46.84</v>
      </c>
    </row>
    <row r="24">
      <c r="A24" s="0" t="s">
        <v>107</v>
      </c>
      <c r="B24" s="0" t="s">
        <v>50</v>
      </c>
      <c r="C24" s="0" t="s">
        <v>51</v>
      </c>
      <c r="D24" s="0" t="s">
        <v>25</v>
      </c>
      <c r="E24" s="2">
        <v>91.72</v>
      </c>
      <c r="F24" s="2">
        <v>59.151397</v>
      </c>
      <c r="G24" s="3">
        <v>0</v>
      </c>
      <c r="H24" s="3">
        <v>100</v>
      </c>
      <c r="I24" s="3">
        <f>[Oil Value]+[Gas Value]</f>
        <v>100</v>
      </c>
      <c r="J24" s="9">
        <f>IF(SUM([Total Value])=0,0,[Total Value]/SUM([Total Value]))</f>
        <v>0.010604453870625662</v>
      </c>
      <c r="K24" s="10">
        <v>6.08</v>
      </c>
    </row>
    <row r="25">
      <c r="A25" s="0" t="s">
        <v>107</v>
      </c>
      <c r="B25" s="0" t="s">
        <v>58</v>
      </c>
      <c r="C25" s="0" t="s">
        <v>59</v>
      </c>
      <c r="D25" s="0" t="s">
        <v>25</v>
      </c>
      <c r="E25" s="2">
        <v>91.72</v>
      </c>
      <c r="F25" s="2">
        <v>59.151397</v>
      </c>
      <c r="G25" s="3">
        <v>0</v>
      </c>
      <c r="H25" s="3">
        <v>30</v>
      </c>
      <c r="I25" s="3">
        <f>[Oil Value]+[Gas Value]</f>
        <v>30</v>
      </c>
      <c r="J25" s="9">
        <f>IF(SUM([Total Value])=0,0,[Total Value]/SUM([Total Value]))</f>
        <v>0.0031813361611876994</v>
      </c>
      <c r="K25" s="10">
        <v>1.84</v>
      </c>
    </row>
    <row r="26">
      <c r="A26" s="0" t="s">
        <v>107</v>
      </c>
      <c r="B26" s="0" t="s">
        <v>62</v>
      </c>
      <c r="C26" s="0" t="s">
        <v>63</v>
      </c>
      <c r="D26" s="0" t="s">
        <v>25</v>
      </c>
      <c r="E26" s="2">
        <v>91.72</v>
      </c>
      <c r="F26" s="2">
        <v>59.151397</v>
      </c>
      <c r="G26" s="3">
        <v>400</v>
      </c>
      <c r="H26" s="3">
        <v>1500</v>
      </c>
      <c r="I26" s="3">
        <f>[Oil Value]+[Gas Value]</f>
        <v>1900</v>
      </c>
      <c r="J26" s="9">
        <f>IF(SUM([Total Value])=0,0,[Total Value]/SUM([Total Value]))</f>
        <v>0.2014846235418876</v>
      </c>
      <c r="K26" s="10">
        <v>112.56</v>
      </c>
    </row>
    <row r="27">
      <c r="A27" s="0" t="s">
        <v>107</v>
      </c>
      <c r="B27" s="0" t="s">
        <v>64</v>
      </c>
      <c r="C27" s="0" t="s">
        <v>65</v>
      </c>
      <c r="D27" s="0" t="s">
        <v>25</v>
      </c>
      <c r="E27" s="2">
        <v>91.72</v>
      </c>
      <c r="F27" s="2">
        <v>59.151397</v>
      </c>
      <c r="G27" s="3">
        <v>240</v>
      </c>
      <c r="H27" s="3">
        <v>290</v>
      </c>
      <c r="I27" s="3">
        <f>[Oil Value]+[Gas Value]</f>
        <v>530</v>
      </c>
      <c r="J27" s="9">
        <f>IF(SUM([Total Value])=0,0,[Total Value]/SUM([Total Value]))</f>
        <v>0.05620360551431602</v>
      </c>
      <c r="K27" s="10">
        <v>31.4</v>
      </c>
    </row>
    <row r="28">
      <c r="A28" s="0" t="s">
        <v>107</v>
      </c>
      <c r="B28" s="0" t="s">
        <v>66</v>
      </c>
      <c r="C28" s="0" t="s">
        <v>67</v>
      </c>
      <c r="D28" s="0" t="s">
        <v>25</v>
      </c>
      <c r="E28" s="2">
        <v>91.72</v>
      </c>
      <c r="F28" s="2">
        <v>59.151397</v>
      </c>
      <c r="G28" s="3">
        <v>370</v>
      </c>
      <c r="H28" s="3">
        <v>110</v>
      </c>
      <c r="I28" s="3">
        <f>[Oil Value]+[Gas Value]</f>
        <v>480</v>
      </c>
      <c r="J28" s="9">
        <f>IF(SUM([Total Value])=0,0,[Total Value]/SUM([Total Value]))</f>
        <v>0.05090137857900319</v>
      </c>
      <c r="K28" s="10">
        <v>28.4</v>
      </c>
    </row>
    <row r="29">
      <c r="A29" s="0" t="s">
        <v>107</v>
      </c>
      <c r="B29" s="0" t="s">
        <v>68</v>
      </c>
      <c r="C29" s="0" t="s">
        <v>69</v>
      </c>
      <c r="D29" s="0" t="s">
        <v>25</v>
      </c>
      <c r="E29" s="2">
        <v>91.72</v>
      </c>
      <c r="F29" s="2">
        <v>59.151397</v>
      </c>
      <c r="G29" s="3">
        <v>1020</v>
      </c>
      <c r="H29" s="3">
        <v>130</v>
      </c>
      <c r="I29" s="3">
        <f>[Oil Value]+[Gas Value]</f>
        <v>1150</v>
      </c>
      <c r="J29" s="9">
        <f>IF(SUM([Total Value])=0,0,[Total Value]/SUM([Total Value]))</f>
        <v>0.12195121951219513</v>
      </c>
      <c r="K29" s="10">
        <v>68.12</v>
      </c>
    </row>
    <row r="30">
      <c r="A30" s="0" t="s">
        <v>107</v>
      </c>
      <c r="B30" s="0" t="s">
        <v>80</v>
      </c>
      <c r="C30" s="0" t="s">
        <v>81</v>
      </c>
      <c r="D30" s="0" t="s">
        <v>25</v>
      </c>
      <c r="E30" s="2">
        <v>91.72</v>
      </c>
      <c r="F30" s="2">
        <v>59.151397</v>
      </c>
      <c r="G30" s="3">
        <v>0</v>
      </c>
      <c r="H30" s="3">
        <v>230</v>
      </c>
      <c r="I30" s="3">
        <f>[Oil Value]+[Gas Value]</f>
        <v>230</v>
      </c>
      <c r="J30" s="9">
        <f>IF(SUM([Total Value])=0,0,[Total Value]/SUM([Total Value]))</f>
        <v>0.024390243902439025</v>
      </c>
      <c r="K30" s="10">
        <v>13.7</v>
      </c>
    </row>
    <row r="31">
      <c r="A31" s="0" t="s">
        <v>107</v>
      </c>
      <c r="B31" s="0" t="s">
        <v>82</v>
      </c>
      <c r="C31" s="0" t="s">
        <v>83</v>
      </c>
      <c r="D31" s="0" t="s">
        <v>25</v>
      </c>
      <c r="E31" s="2">
        <v>91.72</v>
      </c>
      <c r="F31" s="2">
        <v>59.151397</v>
      </c>
      <c r="G31" s="3">
        <v>410</v>
      </c>
      <c r="H31" s="3">
        <v>330</v>
      </c>
      <c r="I31" s="3">
        <f>[Oil Value]+[Gas Value]</f>
        <v>740</v>
      </c>
      <c r="J31" s="9">
        <f>IF(SUM([Total Value])=0,0,[Total Value]/SUM([Total Value]))</f>
        <v>0.0784729586426299</v>
      </c>
      <c r="K31" s="10">
        <v>43.86</v>
      </c>
    </row>
  </sheetData>
  <headerFooter/>
  <tableParts>
    <tablePart r:id="rId1"/>
    <tablePart r:id="rId2"/>
  </tableParts>
</worksheet>
</file>

<file path=xl/worksheets/sheet6.xml><?xml version="1.0" encoding="utf-8"?>
<worksheet xmlns:r="http://schemas.openxmlformats.org/officeDocument/2006/relationships" xmlns="http://schemas.openxmlformats.org/spreadsheetml/2006/main">
  <dimension ref="A1:K17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36.13144302368164" customWidth="1"/>
    <col min="4" max="4" width="33.529788970947266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84</v>
      </c>
    </row>
    <row r="2">
      <c r="A2" s="0" t="s">
        <v>85</v>
      </c>
      <c r="B2" s="0" t="s">
        <v>86</v>
      </c>
      <c r="C2" s="0" t="s">
        <v>87</v>
      </c>
      <c r="D2" s="0" t="s">
        <v>88</v>
      </c>
      <c r="E2" s="0" t="s">
        <v>89</v>
      </c>
    </row>
    <row r="3">
      <c r="A3" s="0" t="s">
        <v>90</v>
      </c>
      <c r="B3" s="4">
        <v>0</v>
      </c>
      <c r="C3" s="4">
        <v>24.29</v>
      </c>
      <c r="D3" s="4">
        <v>24.29</v>
      </c>
      <c r="E3" s="4">
        <f>[Prior]+[First]+[Second]</f>
        <v>48.58</v>
      </c>
    </row>
    <row r="4">
      <c r="A4" s="0" t="s">
        <v>91</v>
      </c>
      <c r="B4" s="4">
        <v>0</v>
      </c>
      <c r="C4" s="4">
        <v>-8.86</v>
      </c>
      <c r="D4" s="4">
        <v>-8.86</v>
      </c>
      <c r="E4" s="4">
        <f>[Prior]+[First]+[Second]</f>
        <v>-17.72</v>
      </c>
    </row>
    <row r="5">
      <c r="A5" s="0" t="s">
        <v>92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93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94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95</v>
      </c>
      <c r="B8" s="4">
        <v>0</v>
      </c>
      <c r="C8" s="4">
        <v>15.43</v>
      </c>
      <c r="D8" s="4">
        <v>15.43</v>
      </c>
      <c r="E8" s="4">
        <f>[Prior]+[First]+[Second]</f>
        <v>30.86</v>
      </c>
    </row>
    <row r="9">
      <c r="A9" s="0" t="s">
        <v>96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97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98</v>
      </c>
      <c r="B11" s="4">
        <v>0</v>
      </c>
      <c r="C11" s="4">
        <v>15.43</v>
      </c>
      <c r="D11" s="4">
        <v>15.43</v>
      </c>
      <c r="E11" s="4">
        <f>[Prior]+[First]+[Second]</f>
        <v>30.86</v>
      </c>
    </row>
    <row r="12">
      <c r="A12" s="0" t="s">
        <v>99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100</v>
      </c>
      <c r="B13" s="4">
        <v>0</v>
      </c>
      <c r="C13" s="4">
        <v>15.43</v>
      </c>
      <c r="D13" s="4">
        <v>15.43</v>
      </c>
      <c r="E13" s="4">
        <f>[Prior]+[First]+[Second]</f>
        <v>30.86</v>
      </c>
    </row>
    <row r="15">
      <c r="A15" s="1" t="s">
        <v>101</v>
      </c>
    </row>
    <row r="16">
      <c r="A16" s="0" t="s">
        <v>102</v>
      </c>
      <c r="B16" s="0" t="s">
        <v>103</v>
      </c>
      <c r="C16" s="0" t="s">
        <v>104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105</v>
      </c>
      <c r="K16" s="0" t="s">
        <v>106</v>
      </c>
    </row>
    <row r="17">
      <c r="A17" s="0" t="s">
        <v>107</v>
      </c>
      <c r="B17" s="0" t="s">
        <v>70</v>
      </c>
      <c r="C17" s="0" t="s">
        <v>71</v>
      </c>
      <c r="D17" s="0" t="s">
        <v>26</v>
      </c>
      <c r="E17" s="2">
        <v>88.12</v>
      </c>
      <c r="F17" s="2">
        <v>55.887938</v>
      </c>
      <c r="G17" s="3">
        <v>0</v>
      </c>
      <c r="H17" s="3">
        <v>550</v>
      </c>
      <c r="I17" s="3">
        <f>[Oil Value]+[Gas Value]</f>
        <v>550</v>
      </c>
      <c r="J17" s="9">
        <f>IF(SUM([Total Value])=0,0,[Total Value]/SUM([Total Value]))</f>
        <v>1</v>
      </c>
      <c r="K17" s="10">
        <v>30.86</v>
      </c>
    </row>
  </sheetData>
  <headerFooter/>
  <tableParts>
    <tablePart r:id="rId1"/>
    <tablePart r:id="rId2"/>
  </tableParts>
</worksheet>
</file>

<file path=xl/worksheets/sheet7.xml><?xml version="1.0" encoding="utf-8"?>
<worksheet xmlns:r="http://schemas.openxmlformats.org/officeDocument/2006/relationships" xmlns="http://schemas.openxmlformats.org/spreadsheetml/2006/main">
  <dimension ref="A1:K17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43.645851135253906" customWidth="1"/>
    <col min="4" max="4" width="35.52476501464844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84</v>
      </c>
    </row>
    <row r="2">
      <c r="A2" s="0" t="s">
        <v>85</v>
      </c>
      <c r="B2" s="0" t="s">
        <v>86</v>
      </c>
      <c r="C2" s="0" t="s">
        <v>87</v>
      </c>
      <c r="D2" s="0" t="s">
        <v>88</v>
      </c>
      <c r="E2" s="0" t="s">
        <v>89</v>
      </c>
    </row>
    <row r="3">
      <c r="A3" s="0" t="s">
        <v>90</v>
      </c>
      <c r="B3" s="4">
        <v>0</v>
      </c>
      <c r="C3" s="4">
        <v>19.12</v>
      </c>
      <c r="D3" s="4">
        <v>19.12</v>
      </c>
      <c r="E3" s="4">
        <f>[Prior]+[First]+[Second]</f>
        <v>38.24</v>
      </c>
    </row>
    <row r="4">
      <c r="A4" s="0" t="s">
        <v>91</v>
      </c>
      <c r="B4" s="4">
        <v>0</v>
      </c>
      <c r="C4" s="4">
        <v>-6.52</v>
      </c>
      <c r="D4" s="4">
        <v>-6.52</v>
      </c>
      <c r="E4" s="4">
        <f>[Prior]+[First]+[Second]</f>
        <v>-13.04</v>
      </c>
    </row>
    <row r="5">
      <c r="A5" s="0" t="s">
        <v>92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93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94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95</v>
      </c>
      <c r="B8" s="4">
        <v>0</v>
      </c>
      <c r="C8" s="4">
        <v>12.6</v>
      </c>
      <c r="D8" s="4">
        <v>12.6</v>
      </c>
      <c r="E8" s="4">
        <f>[Prior]+[First]+[Second]</f>
        <v>25.2</v>
      </c>
    </row>
    <row r="9">
      <c r="A9" s="0" t="s">
        <v>96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97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98</v>
      </c>
      <c r="B11" s="4">
        <v>0</v>
      </c>
      <c r="C11" s="4">
        <v>12.6</v>
      </c>
      <c r="D11" s="4">
        <v>12.6</v>
      </c>
      <c r="E11" s="4">
        <f>[Prior]+[First]+[Second]</f>
        <v>25.2</v>
      </c>
    </row>
    <row r="12">
      <c r="A12" s="0" t="s">
        <v>99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100</v>
      </c>
      <c r="B13" s="4">
        <v>0</v>
      </c>
      <c r="C13" s="4">
        <v>12.6</v>
      </c>
      <c r="D13" s="4">
        <v>12.6</v>
      </c>
      <c r="E13" s="4">
        <f>[Prior]+[First]+[Second]</f>
        <v>25.2</v>
      </c>
    </row>
    <row r="15">
      <c r="A15" s="1" t="s">
        <v>101</v>
      </c>
    </row>
    <row r="16">
      <c r="A16" s="0" t="s">
        <v>102</v>
      </c>
      <c r="B16" s="0" t="s">
        <v>103</v>
      </c>
      <c r="C16" s="0" t="s">
        <v>104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105</v>
      </c>
      <c r="K16" s="0" t="s">
        <v>106</v>
      </c>
    </row>
    <row r="17">
      <c r="A17" s="0" t="s">
        <v>107</v>
      </c>
      <c r="B17" s="0" t="s">
        <v>54</v>
      </c>
      <c r="C17" s="0" t="s">
        <v>55</v>
      </c>
      <c r="D17" s="0" t="s">
        <v>27</v>
      </c>
      <c r="E17" s="2">
        <v>79.61</v>
      </c>
      <c r="F17" s="2">
        <v>52.497963</v>
      </c>
      <c r="G17" s="3">
        <v>0</v>
      </c>
      <c r="H17" s="3">
        <v>480</v>
      </c>
      <c r="I17" s="3">
        <f>[Oil Value]+[Gas Value]</f>
        <v>480</v>
      </c>
      <c r="J17" s="9">
        <f>IF(SUM([Total Value])=0,0,[Total Value]/SUM([Total Value]))</f>
        <v>1</v>
      </c>
      <c r="K17" s="10">
        <v>25.2</v>
      </c>
    </row>
  </sheetData>
  <headerFooter/>
  <tableParts>
    <tablePart r:id="rId1"/>
    <tablePart r:id="rId2"/>
  </tableParts>
</worksheet>
</file>

<file path=xl/worksheets/sheet8.xml><?xml version="1.0" encoding="utf-8"?>
<worksheet xmlns:r="http://schemas.openxmlformats.org/officeDocument/2006/relationships" xmlns="http://schemas.openxmlformats.org/spreadsheetml/2006/main">
  <dimension ref="A1:K18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21.412601470947266" customWidth="1"/>
    <col min="4" max="4" width="31.34963607788086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84</v>
      </c>
    </row>
    <row r="2">
      <c r="A2" s="0" t="s">
        <v>85</v>
      </c>
      <c r="B2" s="0" t="s">
        <v>86</v>
      </c>
      <c r="C2" s="0" t="s">
        <v>87</v>
      </c>
      <c r="D2" s="0" t="s">
        <v>88</v>
      </c>
      <c r="E2" s="0" t="s">
        <v>89</v>
      </c>
    </row>
    <row r="3">
      <c r="A3" s="0" t="s">
        <v>90</v>
      </c>
      <c r="B3" s="4">
        <v>0</v>
      </c>
      <c r="C3" s="4">
        <v>72.46</v>
      </c>
      <c r="D3" s="4">
        <v>72.46</v>
      </c>
      <c r="E3" s="4">
        <f>[Prior]+[First]+[Second]</f>
        <v>144.92</v>
      </c>
    </row>
    <row r="4">
      <c r="A4" s="0" t="s">
        <v>91</v>
      </c>
      <c r="B4" s="4">
        <v>0</v>
      </c>
      <c r="C4" s="4">
        <v>-26.59</v>
      </c>
      <c r="D4" s="4">
        <v>-26.59</v>
      </c>
      <c r="E4" s="4">
        <f>[Prior]+[First]+[Second]</f>
        <v>-53.18</v>
      </c>
    </row>
    <row r="5">
      <c r="A5" s="0" t="s">
        <v>92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93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94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95</v>
      </c>
      <c r="B8" s="4">
        <v>0</v>
      </c>
      <c r="C8" s="4">
        <v>45.87</v>
      </c>
      <c r="D8" s="4">
        <v>45.87</v>
      </c>
      <c r="E8" s="4">
        <f>[Prior]+[First]+[Second]</f>
        <v>91.74</v>
      </c>
    </row>
    <row r="9">
      <c r="A9" s="0" t="s">
        <v>96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97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98</v>
      </c>
      <c r="B11" s="4">
        <v>0</v>
      </c>
      <c r="C11" s="4">
        <v>45.87</v>
      </c>
      <c r="D11" s="4">
        <v>45.87</v>
      </c>
      <c r="E11" s="4">
        <f>[Prior]+[First]+[Second]</f>
        <v>91.74</v>
      </c>
    </row>
    <row r="12">
      <c r="A12" s="0" t="s">
        <v>99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100</v>
      </c>
      <c r="B13" s="4">
        <v>0</v>
      </c>
      <c r="C13" s="4">
        <v>45.87</v>
      </c>
      <c r="D13" s="4">
        <v>45.87</v>
      </c>
      <c r="E13" s="4">
        <f>[Prior]+[First]+[Second]</f>
        <v>91.74</v>
      </c>
    </row>
    <row r="15">
      <c r="A15" s="1" t="s">
        <v>101</v>
      </c>
    </row>
    <row r="16">
      <c r="A16" s="0" t="s">
        <v>102</v>
      </c>
      <c r="B16" s="0" t="s">
        <v>103</v>
      </c>
      <c r="C16" s="0" t="s">
        <v>104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105</v>
      </c>
      <c r="K16" s="0" t="s">
        <v>106</v>
      </c>
    </row>
    <row r="17">
      <c r="A17" s="0" t="s">
        <v>107</v>
      </c>
      <c r="B17" s="0" t="s">
        <v>60</v>
      </c>
      <c r="C17" s="0" t="s">
        <v>61</v>
      </c>
      <c r="D17" s="0" t="s">
        <v>28</v>
      </c>
      <c r="E17" s="2">
        <v>87.22</v>
      </c>
      <c r="F17" s="2">
        <v>55.180426</v>
      </c>
      <c r="G17" s="3">
        <v>240</v>
      </c>
      <c r="H17" s="3">
        <v>620</v>
      </c>
      <c r="I17" s="3">
        <f>[Oil Value]+[Gas Value]</f>
        <v>860</v>
      </c>
      <c r="J17" s="9">
        <f>IF(SUM([Total Value])=0,0,[Total Value]/SUM([Total Value]))</f>
        <v>0.5180722891566265</v>
      </c>
      <c r="K17" s="10">
        <v>47.56</v>
      </c>
    </row>
    <row r="18">
      <c r="A18" s="0" t="s">
        <v>107</v>
      </c>
      <c r="B18" s="0" t="s">
        <v>74</v>
      </c>
      <c r="C18" s="0" t="s">
        <v>75</v>
      </c>
      <c r="D18" s="0" t="s">
        <v>28</v>
      </c>
      <c r="E18" s="2">
        <v>87.22</v>
      </c>
      <c r="F18" s="2">
        <v>55.180426</v>
      </c>
      <c r="G18" s="3">
        <v>560</v>
      </c>
      <c r="H18" s="3">
        <v>240</v>
      </c>
      <c r="I18" s="3">
        <f>[Oil Value]+[Gas Value]</f>
        <v>800</v>
      </c>
      <c r="J18" s="9">
        <f>IF(SUM([Total Value])=0,0,[Total Value]/SUM([Total Value]))</f>
        <v>0.4819277108433735</v>
      </c>
      <c r="K18" s="10">
        <v>44.18</v>
      </c>
    </row>
  </sheetData>
  <headerFooter/>
  <tableParts>
    <tablePart r:id="rId1"/>
    <tablePart r:id="rId2"/>
  </tableParts>
</worksheet>
</file>

<file path=xl/worksheets/sheet9.xml><?xml version="1.0" encoding="utf-8"?>
<worksheet xmlns:r="http://schemas.openxmlformats.org/officeDocument/2006/relationships" xmlns="http://schemas.openxmlformats.org/spreadsheetml/2006/main">
  <dimension ref="A1:K18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26.247608184814453" customWidth="1"/>
    <col min="4" max="4" width="33.78350830078125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84</v>
      </c>
    </row>
    <row r="2">
      <c r="A2" s="0" t="s">
        <v>85</v>
      </c>
      <c r="B2" s="0" t="s">
        <v>86</v>
      </c>
      <c r="C2" s="0" t="s">
        <v>87</v>
      </c>
      <c r="D2" s="0" t="s">
        <v>88</v>
      </c>
      <c r="E2" s="0" t="s">
        <v>89</v>
      </c>
    </row>
    <row r="3">
      <c r="A3" s="0" t="s">
        <v>90</v>
      </c>
      <c r="B3" s="4">
        <v>0</v>
      </c>
      <c r="C3" s="4">
        <v>98.76</v>
      </c>
      <c r="D3" s="4">
        <v>98.76</v>
      </c>
      <c r="E3" s="4">
        <f>[Prior]+[First]+[Second]</f>
        <v>197.52</v>
      </c>
    </row>
    <row r="4">
      <c r="A4" s="0" t="s">
        <v>91</v>
      </c>
      <c r="B4" s="4">
        <v>0</v>
      </c>
      <c r="C4" s="4">
        <v>-34.59</v>
      </c>
      <c r="D4" s="4">
        <v>-34.59</v>
      </c>
      <c r="E4" s="4">
        <f>[Prior]+[First]+[Second]</f>
        <v>-69.18</v>
      </c>
    </row>
    <row r="5">
      <c r="A5" s="0" t="s">
        <v>92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93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94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95</v>
      </c>
      <c r="B8" s="4">
        <v>0</v>
      </c>
      <c r="C8" s="4">
        <v>64.17</v>
      </c>
      <c r="D8" s="4">
        <v>64.17</v>
      </c>
      <c r="E8" s="4">
        <f>[Prior]+[First]+[Second]</f>
        <v>128.34</v>
      </c>
    </row>
    <row r="9">
      <c r="A9" s="0" t="s">
        <v>96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97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98</v>
      </c>
      <c r="B11" s="4">
        <v>0</v>
      </c>
      <c r="C11" s="4">
        <v>64.17</v>
      </c>
      <c r="D11" s="4">
        <v>64.17</v>
      </c>
      <c r="E11" s="4">
        <f>[Prior]+[First]+[Second]</f>
        <v>128.34</v>
      </c>
    </row>
    <row r="12">
      <c r="A12" s="0" t="s">
        <v>99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100</v>
      </c>
      <c r="B13" s="4">
        <v>0</v>
      </c>
      <c r="C13" s="4">
        <v>64.17</v>
      </c>
      <c r="D13" s="4">
        <v>64.17</v>
      </c>
      <c r="E13" s="4">
        <f>[Prior]+[First]+[Second]</f>
        <v>128.34</v>
      </c>
    </row>
    <row r="15">
      <c r="A15" s="1" t="s">
        <v>101</v>
      </c>
    </row>
    <row r="16">
      <c r="A16" s="0" t="s">
        <v>102</v>
      </c>
      <c r="B16" s="0" t="s">
        <v>103</v>
      </c>
      <c r="C16" s="0" t="s">
        <v>104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105</v>
      </c>
      <c r="K16" s="0" t="s">
        <v>106</v>
      </c>
    </row>
    <row r="17">
      <c r="A17" s="0" t="s">
        <v>107</v>
      </c>
      <c r="B17" s="0" t="s">
        <v>52</v>
      </c>
      <c r="C17" s="0" t="s">
        <v>53</v>
      </c>
      <c r="D17" s="0" t="s">
        <v>29</v>
      </c>
      <c r="E17" s="2">
        <v>94.41</v>
      </c>
      <c r="F17" s="2">
        <v>61.28837</v>
      </c>
      <c r="G17" s="3">
        <v>0</v>
      </c>
      <c r="H17" s="3">
        <v>310</v>
      </c>
      <c r="I17" s="3">
        <f>[Oil Value]+[Gas Value]</f>
        <v>310</v>
      </c>
      <c r="J17" s="9">
        <f>IF(SUM([Total Value])=0,0,[Total Value]/SUM([Total Value]))</f>
        <v>0.14832535885167467</v>
      </c>
      <c r="K17" s="10">
        <v>19.2</v>
      </c>
    </row>
    <row r="18">
      <c r="A18" s="0" t="s">
        <v>107</v>
      </c>
      <c r="B18" s="0" t="s">
        <v>56</v>
      </c>
      <c r="C18" s="0" t="s">
        <v>57</v>
      </c>
      <c r="D18" s="0" t="s">
        <v>29</v>
      </c>
      <c r="E18" s="2">
        <v>94.41</v>
      </c>
      <c r="F18" s="2">
        <v>61.28837</v>
      </c>
      <c r="G18" s="3">
        <v>0</v>
      </c>
      <c r="H18" s="3">
        <v>1780</v>
      </c>
      <c r="I18" s="3">
        <f>[Oil Value]+[Gas Value]</f>
        <v>1780</v>
      </c>
      <c r="J18" s="9">
        <f>IF(SUM([Total Value])=0,0,[Total Value]/SUM([Total Value]))</f>
        <v>0.8516746411483254</v>
      </c>
      <c r="K18" s="10">
        <v>109.14</v>
      </c>
    </row>
  </sheetData>
  <headerFooter/>
  <tableParts>
    <tablePart r:id="rId1"/>
    <tablePart r:id="rId2"/>
  </tableParts>
</worksheet>
</file>