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table+xml" PartName="/xl/tables/table15.xml"/>
  <Override ContentType="application/vnd.openxmlformats-officedocument.spreadsheetml.table+xml" PartName="/xl/tables/table16.xml"/>
  <Override ContentType="application/vnd.openxmlformats-officedocument.spreadsheetml.table+xml" PartName="/xl/tables/table17.xml"/>
  <Override ContentType="application/vnd.openxmlformats-officedocument.spreadsheetml.table+xml" PartName="/xl/tables/table1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4-BURTON TWP-BERKSHIRE LSD" sheetId="2" r:id="rId3"/>
    <sheet name="05-BURTON VILL-BERKSHIRE LSD" sheetId="3" r:id="rId4"/>
    <sheet name="11-CHESTER TWP-WEST GEAUGA LSD" sheetId="4" r:id="rId5"/>
    <sheet name="18-MIDDLEFIELD TWP-CARDINAL LSD" sheetId="5" r:id="rId6"/>
    <sheet name="19-MIDDLEFIELD VILL-CARDINAL LS" sheetId="6" r:id="rId7"/>
    <sheet name="23-NEWBURY TWP-WEST GEAUGA LSD" sheetId="7" r:id="rId8"/>
    <sheet name="25-PARKMAN TWP-CARDINAL LSD" sheetId="8" r:id="rId9"/>
    <sheet name="26-RUSSELL TWP-WEST GEAUGA LSD" sheetId="9" r:id="rId10"/>
  </sheets>
  <calcPr fullCalcOnLoad="1"/>
</workbook>
</file>

<file path=xl/sharedStrings.xml><?xml version="1.0" encoding="utf-8"?>
<sst xmlns="http://schemas.openxmlformats.org/spreadsheetml/2006/main" count="108" uniqueCount="108">
  <si>
    <t>Oil and Gas Company #490</t>
  </si>
  <si>
    <t>DAVID R HILL INC</t>
  </si>
  <si>
    <t>Date Generated:</t>
  </si>
  <si>
    <t>01/08/2026</t>
  </si>
  <si>
    <t>BOX 247</t>
  </si>
  <si>
    <t>Tax Year:</t>
  </si>
  <si>
    <t>2025</t>
  </si>
  <si>
    <t>BYESVILLE, OH 43723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</si>
  <si>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</si>
  <si>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</si>
  <si>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</si>
  <si>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</si>
  <si>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</si>
  <si>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</si>
  <si>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</si>
  <si>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</si>
  <si>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</si>
  <si>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</si>
  <si>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</si>
  <si>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</si>
  <si>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</si>
  <si>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</si>
  <si>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04-BURTON TWP-BERKSHIRE LSD</t>
  </si>
  <si>
    <t>05-BURTON VILL-BERKSHIRE LSD</t>
  </si>
  <si>
    <t>11-CHESTER TWP-WEST GEAUGA LSD</t>
  </si>
  <si>
    <t>18-MIDDLEFIELD TWP-CARDINAL LSD</t>
  </si>
  <si>
    <t>19-MIDDLEFIELD VILL-CARDINAL LSD</t>
  </si>
  <si>
    <t>23-NEWBURY TWP-WEST GEAUGA LSD</t>
  </si>
  <si>
    <t>25-PARKMAN TWP-CARDINAL LSD</t>
  </si>
  <si>
    <t>26-RUSSELL TWP-WEST GEAUGA LSD</t>
  </si>
  <si>
    <t>Permit Summary</t>
  </si>
  <si>
    <t>Permit</t>
  </si>
  <si>
    <t>WellName</t>
  </si>
  <si>
    <t>Districts</t>
  </si>
  <si>
    <t>34055217930000</t>
  </si>
  <si>
    <t xml:space="preserve">MORROW D. M. UNIT     1</t>
  </si>
  <si>
    <t>34055217960000</t>
  </si>
  <si>
    <t xml:space="preserve">HOSTETLER UNIT     1</t>
  </si>
  <si>
    <t>34055218010000</t>
  </si>
  <si>
    <t xml:space="preserve">BYLER J     1</t>
  </si>
  <si>
    <t>34055218030000</t>
  </si>
  <si>
    <t xml:space="preserve">BYLER-DETWEILER     1</t>
  </si>
  <si>
    <t>34055218070000</t>
  </si>
  <si>
    <t xml:space="preserve">BEACH     1</t>
  </si>
  <si>
    <t>34055218320000</t>
  </si>
  <si>
    <t xml:space="preserve">MILLER J     1</t>
  </si>
  <si>
    <t>34055218330000</t>
  </si>
  <si>
    <t xml:space="preserve">BARAN-WARD UNIT     1</t>
  </si>
  <si>
    <t>34055218410000</t>
  </si>
  <si>
    <t xml:space="preserve">MAYNE-OSBOURN UNIT     1</t>
  </si>
  <si>
    <t>34055218720000</t>
  </si>
  <si>
    <t xml:space="preserve">YODER     2</t>
  </si>
  <si>
    <t>34055218750000</t>
  </si>
  <si>
    <t xml:space="preserve">PACIOREK A     1</t>
  </si>
  <si>
    <t>34055218820000</t>
  </si>
  <si>
    <t xml:space="preserve">BOARD OF EDUCATION NEWBURY SCHOOLS     1</t>
  </si>
  <si>
    <t>34055218860000</t>
  </si>
  <si>
    <t xml:space="preserve">MEHES-GIARRIZZO UNIT     1</t>
  </si>
  <si>
    <t>34055219150000</t>
  </si>
  <si>
    <t xml:space="preserve">HERSHBERGER J     1</t>
  </si>
  <si>
    <t>34055219310000</t>
  </si>
  <si>
    <t xml:space="preserve">MILLER A &amp; S UNIT     1</t>
  </si>
  <si>
    <t>34055219340000</t>
  </si>
  <si>
    <t xml:space="preserve">MULLET F &amp; M UNIT     1</t>
  </si>
  <si>
    <t>34055219450000</t>
  </si>
  <si>
    <t xml:space="preserve">MULLETT S UNIT     1</t>
  </si>
  <si>
    <t>34055220060000</t>
  </si>
  <si>
    <t xml:space="preserve">MILLER D &amp; A     1</t>
  </si>
  <si>
    <t>34055220070000</t>
  </si>
  <si>
    <t xml:space="preserve">BYLER W &amp; E     1</t>
  </si>
  <si>
    <t>34055220080000</t>
  </si>
  <si>
    <t xml:space="preserve">CARDINAL LOCAL SCHOOL DISTRICT     1</t>
  </si>
  <si>
    <t>34055220130000</t>
  </si>
  <si>
    <t xml:space="preserve">GEAUGA CO HISTORICAL SOCIETY     1</t>
  </si>
  <si>
    <t>34055220430000</t>
  </si>
  <si>
    <t xml:space="preserve">MILLER A &amp; S UNIT     2</t>
  </si>
  <si>
    <t>34055220500000</t>
  </si>
  <si>
    <t xml:space="preserve">VECCHIO UNIT     1</t>
  </si>
  <si>
    <t>34055220590000</t>
  </si>
  <si>
    <t xml:space="preserve">LOCKHART UNIT     1</t>
  </si>
  <si>
    <t>34055220700000</t>
  </si>
  <si>
    <t xml:space="preserve">F &amp; M MULLET UNIT     2</t>
  </si>
  <si>
    <t>34055220740000</t>
  </si>
  <si>
    <t xml:space="preserve">HERSHBERGER UNIT     2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</si>
  <si>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</si>
  <si>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</si>
  <si>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</si>
  <si>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</si>
  <si>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</si>
  <si>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</si>
  <si>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</si>
  <si>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</si>
  <si>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</si>
  <si>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</si>
  <si>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</si>
  <si>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</si>
  <si>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</si>
  <si>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</si>
  <si>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</si>
  <si>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</si>
  <si>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</si>
  <si>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</si>
  <si>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</si>
  <si>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</si>
  <si>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</si>
  <si>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</si>
  <si>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</si>
  <si>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490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</si>
</sst>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6" headerRowCount="1">
  <autoFilter ref="A8:K16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xTable_18" displayName="TaxTable_18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DistrictTable_19" displayName="DistrictTable_19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xTable_19" displayName="TaxTable_19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DistrictTable_23" displayName="DistrictTable_23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xTable_23" displayName="TaxTable_23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DistrictTable_25" displayName="DistrictTable_25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xTable_25" displayName="TaxTable_2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DistrictTable_26" displayName="DistrictTable_26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xTable_26" displayName="TaxTable_2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20:F45" headerRowCount="1">
  <autoFilter ref="A20:F45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4" displayName="DistrictTable_04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4" displayName="TaxTable_04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05" displayName="DistrictTable_05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05" displayName="TaxTable_0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11" displayName="DistrictTable_11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DistrictTable_18" displayName="DistrictTable_18" ref="A16:K31" headerRowCount="1">
  <autoFilter ref="A16:K31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Relationship Id="rId2" Type="http://schemas.openxmlformats.org/officeDocument/2006/relationships/table" Target="../tables/table10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Relationship Id="rId2" Type="http://schemas.openxmlformats.org/officeDocument/2006/relationships/table" Target="../tables/table12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13.xml"/><Relationship Id="rId2" Type="http://schemas.openxmlformats.org/officeDocument/2006/relationships/table" Target="../tables/table14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15.xml"/><Relationship Id="rId2" Type="http://schemas.openxmlformats.org/officeDocument/2006/relationships/table" Target="../tables/table16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table" Target="../tables/table17.xml"/><Relationship Id="rId2" Type="http://schemas.openxmlformats.org/officeDocument/2006/relationships/table" Target="../tables/table18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45"/>
  <sheetViews>
    <sheetView workbookViewId="0"/>
  </sheetViews>
  <sheetFormatPr defaultRowHeight="15"/>
  <cols>
    <col min="1" max="1" width="35.52476501464844" customWidth="1"/>
    <col min="2" max="2" width="43.645851135253906" customWidth="1"/>
    <col min="3" max="3" width="15.996493339538574" customWidth="1"/>
    <col min="4" max="4" width="12.350568771362305" customWidth="1"/>
    <col min="5" max="5" width="40" customWidth="1"/>
    <col min="6" max="6" width="35.52476501464844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80.8</v>
      </c>
      <c r="C9" s="2">
        <v>46.803422</v>
      </c>
      <c r="D9" s="3">
        <v>270</v>
      </c>
      <c r="E9" s="3">
        <v>550</v>
      </c>
      <c r="F9" s="3">
        <f>[Oil Value]+[Gas Value]</f>
        <v>820</v>
      </c>
      <c r="G9" s="4">
        <v>0</v>
      </c>
      <c r="H9" s="4">
        <v>19.26</v>
      </c>
      <c r="I9" s="4">
        <v>19.26</v>
      </c>
      <c r="J9" s="4">
        <f>[Prior Due]+[Half Due]+[Full Due]</f>
        <v>38.52</v>
      </c>
      <c r="K9" s="0">
        <v>2</v>
      </c>
    </row>
    <row r="10">
      <c r="A10" s="0" t="s">
        <v>23</v>
      </c>
      <c r="B10" s="2">
        <v>85.45</v>
      </c>
      <c r="C10" s="2">
        <v>52.588301</v>
      </c>
      <c r="D10" s="3">
        <v>0</v>
      </c>
      <c r="E10" s="3">
        <v>1600</v>
      </c>
      <c r="F10" s="3">
        <f>[Oil Value]+[Gas Value]</f>
        <v>1600</v>
      </c>
      <c r="G10" s="4">
        <v>0</v>
      </c>
      <c r="H10" s="4">
        <v>42.07</v>
      </c>
      <c r="I10" s="4">
        <v>42.07</v>
      </c>
      <c r="J10" s="4">
        <f>[Prior Due]+[Half Due]+[Full Due]</f>
        <v>84.14</v>
      </c>
      <c r="K10" s="0">
        <v>1</v>
      </c>
    </row>
    <row r="11">
      <c r="A11" s="0" t="s">
        <v>24</v>
      </c>
      <c r="B11" s="2">
        <v>88.83</v>
      </c>
      <c r="C11" s="2">
        <v>56.891697</v>
      </c>
      <c r="D11" s="3">
        <v>0</v>
      </c>
      <c r="E11" s="3">
        <v>280</v>
      </c>
      <c r="F11" s="3">
        <f>[Oil Value]+[Gas Value]</f>
        <v>280</v>
      </c>
      <c r="G11" s="4">
        <v>0</v>
      </c>
      <c r="H11" s="4">
        <v>8</v>
      </c>
      <c r="I11" s="4">
        <v>8</v>
      </c>
      <c r="J11" s="4">
        <f>[Prior Due]+[Half Due]+[Full Due]</f>
        <v>16</v>
      </c>
      <c r="K11" s="0">
        <v>1</v>
      </c>
    </row>
    <row r="12">
      <c r="A12" s="0" t="s">
        <v>25</v>
      </c>
      <c r="B12" s="2">
        <v>91.72</v>
      </c>
      <c r="C12" s="2">
        <v>59.151397</v>
      </c>
      <c r="D12" s="3">
        <v>5370</v>
      </c>
      <c r="E12" s="3">
        <v>4060</v>
      </c>
      <c r="F12" s="3">
        <f>[Oil Value]+[Gas Value]</f>
        <v>9430</v>
      </c>
      <c r="G12" s="4">
        <v>0</v>
      </c>
      <c r="H12" s="4">
        <v>279.55</v>
      </c>
      <c r="I12" s="4">
        <v>279.55</v>
      </c>
      <c r="J12" s="4">
        <f>[Prior Due]+[Half Due]+[Full Due]</f>
        <v>559.1</v>
      </c>
      <c r="K12" s="0">
        <v>15</v>
      </c>
    </row>
    <row r="13">
      <c r="A13" s="0" t="s">
        <v>26</v>
      </c>
      <c r="B13" s="2">
        <v>88.12</v>
      </c>
      <c r="C13" s="2">
        <v>55.887938</v>
      </c>
      <c r="D13" s="3">
        <v>0</v>
      </c>
      <c r="E13" s="3">
        <v>550</v>
      </c>
      <c r="F13" s="3">
        <f>[Oil Value]+[Gas Value]</f>
        <v>550</v>
      </c>
      <c r="G13" s="4">
        <v>0</v>
      </c>
      <c r="H13" s="4">
        <v>15.43</v>
      </c>
      <c r="I13" s="4">
        <v>15.43</v>
      </c>
      <c r="J13" s="4">
        <f>[Prior Due]+[Half Due]+[Full Due]</f>
        <v>30.86</v>
      </c>
      <c r="K13" s="0">
        <v>1</v>
      </c>
    </row>
    <row r="14">
      <c r="A14" s="0" t="s">
        <v>27</v>
      </c>
      <c r="B14" s="2">
        <v>79.61</v>
      </c>
      <c r="C14" s="2">
        <v>52.497963</v>
      </c>
      <c r="D14" s="3">
        <v>0</v>
      </c>
      <c r="E14" s="3">
        <v>480</v>
      </c>
      <c r="F14" s="3">
        <f>[Oil Value]+[Gas Value]</f>
        <v>480</v>
      </c>
      <c r="G14" s="4">
        <v>0</v>
      </c>
      <c r="H14" s="4">
        <v>12.6</v>
      </c>
      <c r="I14" s="4">
        <v>12.6</v>
      </c>
      <c r="J14" s="4">
        <f>[Prior Due]+[Half Due]+[Full Due]</f>
        <v>25.2</v>
      </c>
      <c r="K14" s="0">
        <v>1</v>
      </c>
    </row>
    <row r="15">
      <c r="A15" s="0" t="s">
        <v>28</v>
      </c>
      <c r="B15" s="2">
        <v>87.22</v>
      </c>
      <c r="C15" s="2">
        <v>55.180426</v>
      </c>
      <c r="D15" s="3">
        <v>800</v>
      </c>
      <c r="E15" s="3">
        <v>860</v>
      </c>
      <c r="F15" s="3">
        <f>[Oil Value]+[Gas Value]</f>
        <v>1660</v>
      </c>
      <c r="G15" s="4">
        <v>0</v>
      </c>
      <c r="H15" s="4">
        <v>45.87</v>
      </c>
      <c r="I15" s="4">
        <v>45.87</v>
      </c>
      <c r="J15" s="4">
        <f>[Prior Due]+[Half Due]+[Full Due]</f>
        <v>91.74</v>
      </c>
      <c r="K15" s="0">
        <v>2</v>
      </c>
    </row>
    <row r="16">
      <c r="A16" s="0" t="s">
        <v>29</v>
      </c>
      <c r="B16" s="2">
        <v>94.41</v>
      </c>
      <c r="C16" s="2">
        <v>61.28837</v>
      </c>
      <c r="D16" s="3">
        <v>0</v>
      </c>
      <c r="E16" s="3">
        <v>2090</v>
      </c>
      <c r="F16" s="3">
        <f>[Oil Value]+[Gas Value]</f>
        <v>2090</v>
      </c>
      <c r="G16" s="4">
        <v>0</v>
      </c>
      <c r="H16" s="4">
        <v>64.17</v>
      </c>
      <c r="I16" s="4">
        <v>64.17</v>
      </c>
      <c r="J16" s="4">
        <f>[Prior Due]+[Half Due]+[Full Due]</f>
        <v>128.34</v>
      </c>
      <c r="K16" s="0">
        <v>2</v>
      </c>
    </row>
    <row r="19">
      <c r="A19" s="1" t="s">
        <v>30</v>
      </c>
    </row>
    <row r="20">
      <c r="A20" s="5" t="s">
        <v>31</v>
      </c>
      <c r="B20" s="5" t="s">
        <v>32</v>
      </c>
      <c r="C20" s="5" t="s">
        <v>14</v>
      </c>
      <c r="D20" s="5" t="s">
        <v>15</v>
      </c>
      <c r="E20" s="7" t="s">
        <v>16</v>
      </c>
      <c r="F20" s="5" t="s">
        <v>33</v>
      </c>
    </row>
    <row r="21">
      <c r="A21" s="5" t="s">
        <v>34</v>
      </c>
      <c r="B21" s="5" t="s">
        <v>35</v>
      </c>
      <c r="C21" s="6">
        <v>1080</v>
      </c>
      <c r="D21" s="6">
        <v>310</v>
      </c>
      <c r="E21" s="8">
        <f>[Oil Value]+[Gas Value]</f>
        <v>1390</v>
      </c>
      <c r="F21" s="5" t="s">
        <v>25</v>
      </c>
    </row>
    <row r="22">
      <c r="A22" s="5" t="s">
        <v>36</v>
      </c>
      <c r="B22" s="5" t="s">
        <v>37</v>
      </c>
      <c r="C22" s="6">
        <v>640</v>
      </c>
      <c r="D22" s="6">
        <v>180</v>
      </c>
      <c r="E22" s="8">
        <f>[Oil Value]+[Gas Value]</f>
        <v>820</v>
      </c>
      <c r="F22" s="5" t="s">
        <v>25</v>
      </c>
    </row>
    <row r="23">
      <c r="A23" s="5" t="s">
        <v>38</v>
      </c>
      <c r="B23" s="5" t="s">
        <v>39</v>
      </c>
      <c r="C23" s="6">
        <v>0</v>
      </c>
      <c r="D23" s="6">
        <v>150</v>
      </c>
      <c r="E23" s="8">
        <f>[Oil Value]+[Gas Value]</f>
        <v>150</v>
      </c>
      <c r="F23" s="5" t="s">
        <v>25</v>
      </c>
    </row>
    <row r="24">
      <c r="A24" s="5" t="s">
        <v>40</v>
      </c>
      <c r="B24" s="5" t="s">
        <v>41</v>
      </c>
      <c r="C24" s="6">
        <v>330</v>
      </c>
      <c r="D24" s="6">
        <v>310</v>
      </c>
      <c r="E24" s="8">
        <f>[Oil Value]+[Gas Value]</f>
        <v>640</v>
      </c>
      <c r="F24" s="5" t="s">
        <v>25</v>
      </c>
    </row>
    <row r="25">
      <c r="A25" s="5" t="s">
        <v>42</v>
      </c>
      <c r="B25" s="5" t="s">
        <v>43</v>
      </c>
      <c r="C25" s="6">
        <v>0</v>
      </c>
      <c r="D25" s="6">
        <v>10</v>
      </c>
      <c r="E25" s="8">
        <f>[Oil Value]+[Gas Value]</f>
        <v>10</v>
      </c>
      <c r="F25" s="5" t="s">
        <v>25</v>
      </c>
    </row>
    <row r="26">
      <c r="A26" s="5" t="s">
        <v>44</v>
      </c>
      <c r="B26" s="5" t="s">
        <v>45</v>
      </c>
      <c r="C26" s="6">
        <v>400</v>
      </c>
      <c r="D26" s="6">
        <v>70</v>
      </c>
      <c r="E26" s="8">
        <f>[Oil Value]+[Gas Value]</f>
        <v>470</v>
      </c>
      <c r="F26" s="5" t="s">
        <v>25</v>
      </c>
    </row>
    <row r="27">
      <c r="A27" s="5" t="s">
        <v>46</v>
      </c>
      <c r="B27" s="5" t="s">
        <v>47</v>
      </c>
      <c r="C27" s="6">
        <v>480</v>
      </c>
      <c r="D27" s="6">
        <v>310</v>
      </c>
      <c r="E27" s="8">
        <f>[Oil Value]+[Gas Value]</f>
        <v>790</v>
      </c>
      <c r="F27" s="5" t="s">
        <v>25</v>
      </c>
    </row>
    <row r="28">
      <c r="A28" s="5" t="s">
        <v>48</v>
      </c>
      <c r="B28" s="5" t="s">
        <v>49</v>
      </c>
      <c r="C28" s="6">
        <v>0</v>
      </c>
      <c r="D28" s="6">
        <v>280</v>
      </c>
      <c r="E28" s="8">
        <f>[Oil Value]+[Gas Value]</f>
        <v>280</v>
      </c>
      <c r="F28" s="5" t="s">
        <v>24</v>
      </c>
    </row>
    <row r="29">
      <c r="A29" s="5" t="s">
        <v>50</v>
      </c>
      <c r="B29" s="5" t="s">
        <v>51</v>
      </c>
      <c r="C29" s="6">
        <v>0</v>
      </c>
      <c r="D29" s="6">
        <v>100</v>
      </c>
      <c r="E29" s="8">
        <f>[Oil Value]+[Gas Value]</f>
        <v>100</v>
      </c>
      <c r="F29" s="5" t="s">
        <v>25</v>
      </c>
    </row>
    <row r="30">
      <c r="A30" s="5" t="s">
        <v>52</v>
      </c>
      <c r="B30" s="5" t="s">
        <v>53</v>
      </c>
      <c r="C30" s="6">
        <v>0</v>
      </c>
      <c r="D30" s="6">
        <v>310</v>
      </c>
      <c r="E30" s="8">
        <f>[Oil Value]+[Gas Value]</f>
        <v>310</v>
      </c>
      <c r="F30" s="5" t="s">
        <v>29</v>
      </c>
    </row>
    <row r="31">
      <c r="A31" s="5" t="s">
        <v>54</v>
      </c>
      <c r="B31" s="5" t="s">
        <v>55</v>
      </c>
      <c r="C31" s="6">
        <v>0</v>
      </c>
      <c r="D31" s="6">
        <v>480</v>
      </c>
      <c r="E31" s="8">
        <f>[Oil Value]+[Gas Value]</f>
        <v>480</v>
      </c>
      <c r="F31" s="5" t="s">
        <v>27</v>
      </c>
    </row>
    <row r="32">
      <c r="A32" s="5" t="s">
        <v>56</v>
      </c>
      <c r="B32" s="5" t="s">
        <v>57</v>
      </c>
      <c r="C32" s="6">
        <v>0</v>
      </c>
      <c r="D32" s="6">
        <v>1780</v>
      </c>
      <c r="E32" s="8">
        <f>[Oil Value]+[Gas Value]</f>
        <v>1780</v>
      </c>
      <c r="F32" s="5" t="s">
        <v>29</v>
      </c>
    </row>
    <row r="33">
      <c r="A33" s="5" t="s">
        <v>58</v>
      </c>
      <c r="B33" s="5" t="s">
        <v>59</v>
      </c>
      <c r="C33" s="6">
        <v>0</v>
      </c>
      <c r="D33" s="6">
        <v>30</v>
      </c>
      <c r="E33" s="8">
        <f>[Oil Value]+[Gas Value]</f>
        <v>30</v>
      </c>
      <c r="F33" s="5" t="s">
        <v>25</v>
      </c>
    </row>
    <row r="34">
      <c r="A34" s="5" t="s">
        <v>60</v>
      </c>
      <c r="B34" s="5" t="s">
        <v>61</v>
      </c>
      <c r="C34" s="6">
        <v>240</v>
      </c>
      <c r="D34" s="6">
        <v>620</v>
      </c>
      <c r="E34" s="8">
        <f>[Oil Value]+[Gas Value]</f>
        <v>860</v>
      </c>
      <c r="F34" s="5" t="s">
        <v>28</v>
      </c>
    </row>
    <row r="35">
      <c r="A35" s="5" t="s">
        <v>62</v>
      </c>
      <c r="B35" s="5" t="s">
        <v>63</v>
      </c>
      <c r="C35" s="6">
        <v>400</v>
      </c>
      <c r="D35" s="6">
        <v>1500</v>
      </c>
      <c r="E35" s="8">
        <f>[Oil Value]+[Gas Value]</f>
        <v>1900</v>
      </c>
      <c r="F35" s="5" t="s">
        <v>25</v>
      </c>
    </row>
    <row r="36">
      <c r="A36" s="5" t="s">
        <v>64</v>
      </c>
      <c r="B36" s="5" t="s">
        <v>65</v>
      </c>
      <c r="C36" s="6">
        <v>240</v>
      </c>
      <c r="D36" s="6">
        <v>290</v>
      </c>
      <c r="E36" s="8">
        <f>[Oil Value]+[Gas Value]</f>
        <v>530</v>
      </c>
      <c r="F36" s="5" t="s">
        <v>25</v>
      </c>
    </row>
    <row r="37">
      <c r="A37" s="5" t="s">
        <v>66</v>
      </c>
      <c r="B37" s="5" t="s">
        <v>67</v>
      </c>
      <c r="C37" s="6">
        <v>370</v>
      </c>
      <c r="D37" s="6">
        <v>110</v>
      </c>
      <c r="E37" s="8">
        <f>[Oil Value]+[Gas Value]</f>
        <v>480</v>
      </c>
      <c r="F37" s="5" t="s">
        <v>25</v>
      </c>
    </row>
    <row r="38">
      <c r="A38" s="5" t="s">
        <v>68</v>
      </c>
      <c r="B38" s="5" t="s">
        <v>69</v>
      </c>
      <c r="C38" s="6">
        <v>1020</v>
      </c>
      <c r="D38" s="6">
        <v>130</v>
      </c>
      <c r="E38" s="8">
        <f>[Oil Value]+[Gas Value]</f>
        <v>1150</v>
      </c>
      <c r="F38" s="5" t="s">
        <v>25</v>
      </c>
    </row>
    <row r="39">
      <c r="A39" s="5" t="s">
        <v>70</v>
      </c>
      <c r="B39" s="5" t="s">
        <v>71</v>
      </c>
      <c r="C39" s="6">
        <v>0</v>
      </c>
      <c r="D39" s="6">
        <v>550</v>
      </c>
      <c r="E39" s="8">
        <f>[Oil Value]+[Gas Value]</f>
        <v>550</v>
      </c>
      <c r="F39" s="5" t="s">
        <v>26</v>
      </c>
    </row>
    <row r="40">
      <c r="A40" s="5" t="s">
        <v>72</v>
      </c>
      <c r="B40" s="5" t="s">
        <v>73</v>
      </c>
      <c r="C40" s="6">
        <v>0</v>
      </c>
      <c r="D40" s="6">
        <v>1600</v>
      </c>
      <c r="E40" s="8">
        <f>[Oil Value]+[Gas Value]</f>
        <v>1600</v>
      </c>
      <c r="F40" s="5" t="s">
        <v>23</v>
      </c>
    </row>
    <row r="41">
      <c r="A41" s="5" t="s">
        <v>74</v>
      </c>
      <c r="B41" s="5" t="s">
        <v>75</v>
      </c>
      <c r="C41" s="6">
        <v>560</v>
      </c>
      <c r="D41" s="6">
        <v>240</v>
      </c>
      <c r="E41" s="8">
        <f>[Oil Value]+[Gas Value]</f>
        <v>800</v>
      </c>
      <c r="F41" s="5" t="s">
        <v>28</v>
      </c>
    </row>
    <row r="42">
      <c r="A42" s="5" t="s">
        <v>76</v>
      </c>
      <c r="B42" s="5" t="s">
        <v>77</v>
      </c>
      <c r="C42" s="6">
        <v>270</v>
      </c>
      <c r="D42" s="6">
        <v>270</v>
      </c>
      <c r="E42" s="8">
        <f>[Oil Value]+[Gas Value]</f>
        <v>540</v>
      </c>
      <c r="F42" s="5" t="s">
        <v>22</v>
      </c>
    </row>
    <row r="43">
      <c r="A43" s="5" t="s">
        <v>78</v>
      </c>
      <c r="B43" s="5" t="s">
        <v>79</v>
      </c>
      <c r="C43" s="6">
        <v>0</v>
      </c>
      <c r="D43" s="6">
        <v>280</v>
      </c>
      <c r="E43" s="8">
        <f>[Oil Value]+[Gas Value]</f>
        <v>280</v>
      </c>
      <c r="F43" s="5" t="s">
        <v>22</v>
      </c>
    </row>
    <row r="44">
      <c r="A44" s="5" t="s">
        <v>80</v>
      </c>
      <c r="B44" s="5" t="s">
        <v>81</v>
      </c>
      <c r="C44" s="6">
        <v>0</v>
      </c>
      <c r="D44" s="6">
        <v>230</v>
      </c>
      <c r="E44" s="8">
        <f>[Oil Value]+[Gas Value]</f>
        <v>230</v>
      </c>
      <c r="F44" s="5" t="s">
        <v>25</v>
      </c>
    </row>
    <row r="45">
      <c r="A45" s="5" t="s">
        <v>82</v>
      </c>
      <c r="B45" s="5" t="s">
        <v>83</v>
      </c>
      <c r="C45" s="6">
        <v>410</v>
      </c>
      <c r="D45" s="6">
        <v>330</v>
      </c>
      <c r="E45" s="8">
        <f>[Oil Value]+[Gas Value]</f>
        <v>740</v>
      </c>
      <c r="F45" s="5" t="s">
        <v>25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232450485229492" customWidth="1"/>
    <col min="4" max="4" width="30.4391059875488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33.17</v>
      </c>
      <c r="D3" s="4">
        <v>33.17</v>
      </c>
      <c r="E3" s="4">
        <f>[Prior]+[First]+[Second]</f>
        <v>66.34</v>
      </c>
    </row>
    <row r="4">
      <c r="A4" s="0" t="s">
        <v>91</v>
      </c>
      <c r="B4" s="4">
        <v>0</v>
      </c>
      <c r="C4" s="4">
        <v>-13.91</v>
      </c>
      <c r="D4" s="4">
        <v>-13.91</v>
      </c>
      <c r="E4" s="4">
        <f>[Prior]+[First]+[Second]</f>
        <v>-27.82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19.26</v>
      </c>
      <c r="D8" s="4">
        <v>19.26</v>
      </c>
      <c r="E8" s="4">
        <f>[Prior]+[First]+[Second]</f>
        <v>38.52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19.26</v>
      </c>
      <c r="D11" s="4">
        <v>19.26</v>
      </c>
      <c r="E11" s="4">
        <f>[Prior]+[First]+[Second]</f>
        <v>38.52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19.26</v>
      </c>
      <c r="D13" s="4">
        <v>19.26</v>
      </c>
      <c r="E13" s="4">
        <f>[Prior]+[First]+[Second]</f>
        <v>38.52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76</v>
      </c>
      <c r="C17" s="0" t="s">
        <v>77</v>
      </c>
      <c r="D17" s="0" t="s">
        <v>22</v>
      </c>
      <c r="E17" s="2">
        <v>80.8</v>
      </c>
      <c r="F17" s="2">
        <v>46.803422</v>
      </c>
      <c r="G17" s="3">
        <v>270</v>
      </c>
      <c r="H17" s="3">
        <v>270</v>
      </c>
      <c r="I17" s="3">
        <f>[Oil Value]+[Gas Value]</f>
        <v>540</v>
      </c>
      <c r="J17" s="9">
        <f>IF(SUM([Total Value])=0,0,[Total Value]/SUM([Total Value]))</f>
        <v>0.6585365853658537</v>
      </c>
      <c r="K17" s="10">
        <v>25.36</v>
      </c>
    </row>
    <row r="18">
      <c r="A18" s="0" t="s">
        <v>107</v>
      </c>
      <c r="B18" s="0" t="s">
        <v>78</v>
      </c>
      <c r="C18" s="0" t="s">
        <v>79</v>
      </c>
      <c r="D18" s="0" t="s">
        <v>22</v>
      </c>
      <c r="E18" s="2">
        <v>80.8</v>
      </c>
      <c r="F18" s="2">
        <v>46.803422</v>
      </c>
      <c r="G18" s="3">
        <v>0</v>
      </c>
      <c r="H18" s="3">
        <v>280</v>
      </c>
      <c r="I18" s="3">
        <f>[Oil Value]+[Gas Value]</f>
        <v>280</v>
      </c>
      <c r="J18" s="9">
        <f>IF(SUM([Total Value])=0,0,[Total Value]/SUM([Total Value]))</f>
        <v>0.3414634146341463</v>
      </c>
      <c r="K18" s="10">
        <v>13.16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4.30424880981445" customWidth="1"/>
    <col min="4" max="4" width="29.93473625183105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68.36</v>
      </c>
      <c r="D3" s="4">
        <v>68.36</v>
      </c>
      <c r="E3" s="4">
        <f>[Prior]+[First]+[Second]</f>
        <v>136.72</v>
      </c>
    </row>
    <row r="4">
      <c r="A4" s="0" t="s">
        <v>91</v>
      </c>
      <c r="B4" s="4">
        <v>0</v>
      </c>
      <c r="C4" s="4">
        <v>-26.29</v>
      </c>
      <c r="D4" s="4">
        <v>-26.29</v>
      </c>
      <c r="E4" s="4">
        <f>[Prior]+[First]+[Second]</f>
        <v>-52.58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42.07</v>
      </c>
      <c r="D8" s="4">
        <v>42.07</v>
      </c>
      <c r="E8" s="4">
        <f>[Prior]+[First]+[Second]</f>
        <v>84.14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42.07</v>
      </c>
      <c r="D11" s="4">
        <v>42.07</v>
      </c>
      <c r="E11" s="4">
        <f>[Prior]+[First]+[Second]</f>
        <v>84.14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42.07</v>
      </c>
      <c r="D13" s="4">
        <v>42.07</v>
      </c>
      <c r="E13" s="4">
        <f>[Prior]+[First]+[Second]</f>
        <v>84.14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72</v>
      </c>
      <c r="C17" s="0" t="s">
        <v>73</v>
      </c>
      <c r="D17" s="0" t="s">
        <v>23</v>
      </c>
      <c r="E17" s="2">
        <v>85.45</v>
      </c>
      <c r="F17" s="2">
        <v>52.588301</v>
      </c>
      <c r="G17" s="3">
        <v>0</v>
      </c>
      <c r="H17" s="3">
        <v>1600</v>
      </c>
      <c r="I17" s="3">
        <f>[Oil Value]+[Gas Value]</f>
        <v>1600</v>
      </c>
      <c r="J17" s="9">
        <f>IF(SUM([Total Value])=0,0,[Total Value]/SUM([Total Value]))</f>
        <v>1</v>
      </c>
      <c r="K17" s="10">
        <v>84.14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6.03378677368164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12.45</v>
      </c>
      <c r="D3" s="4">
        <v>12.45</v>
      </c>
      <c r="E3" s="4">
        <f>[Prior]+[First]+[Second]</f>
        <v>24.9</v>
      </c>
    </row>
    <row r="4">
      <c r="A4" s="0" t="s">
        <v>91</v>
      </c>
      <c r="B4" s="4">
        <v>0</v>
      </c>
      <c r="C4" s="4">
        <v>-4.45</v>
      </c>
      <c r="D4" s="4">
        <v>-4.45</v>
      </c>
      <c r="E4" s="4">
        <f>[Prior]+[First]+[Second]</f>
        <v>-8.9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8</v>
      </c>
      <c r="D8" s="4">
        <v>8</v>
      </c>
      <c r="E8" s="4">
        <f>[Prior]+[First]+[Second]</f>
        <v>16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8</v>
      </c>
      <c r="D11" s="4">
        <v>8</v>
      </c>
      <c r="E11" s="4">
        <f>[Prior]+[First]+[Second]</f>
        <v>16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8</v>
      </c>
      <c r="D13" s="4">
        <v>8</v>
      </c>
      <c r="E13" s="4">
        <f>[Prior]+[First]+[Second]</f>
        <v>16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48</v>
      </c>
      <c r="C17" s="0" t="s">
        <v>49</v>
      </c>
      <c r="D17" s="0" t="s">
        <v>24</v>
      </c>
      <c r="E17" s="2">
        <v>88.83</v>
      </c>
      <c r="F17" s="2">
        <v>56.891697</v>
      </c>
      <c r="G17" s="3">
        <v>0</v>
      </c>
      <c r="H17" s="3">
        <v>280</v>
      </c>
      <c r="I17" s="3">
        <f>[Oil Value]+[Gas Value]</f>
        <v>280</v>
      </c>
      <c r="J17" s="9">
        <f>IF(SUM([Total Value])=0,0,[Total Value]/SUM([Total Value]))</f>
        <v>1</v>
      </c>
      <c r="K17" s="10">
        <v>16</v>
      </c>
    </row>
  </sheetData>
  <headerFooter/>
  <tableParts>
    <tablePart r:id="rId1"/>
    <tablePart r:id="rId2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K31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4.01425552368164" customWidth="1"/>
    <col min="4" max="4" width="34.03416061401367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433.1</v>
      </c>
      <c r="D3" s="4">
        <v>433.1</v>
      </c>
      <c r="E3" s="4">
        <f>[Prior]+[First]+[Second]</f>
        <v>866.2</v>
      </c>
    </row>
    <row r="4">
      <c r="A4" s="0" t="s">
        <v>91</v>
      </c>
      <c r="B4" s="4">
        <v>0</v>
      </c>
      <c r="C4" s="4">
        <v>-153.55</v>
      </c>
      <c r="D4" s="4">
        <v>-153.55</v>
      </c>
      <c r="E4" s="4">
        <f>[Prior]+[First]+[Second]</f>
        <v>-307.1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279.55</v>
      </c>
      <c r="D8" s="4">
        <v>279.55</v>
      </c>
      <c r="E8" s="4">
        <f>[Prior]+[First]+[Second]</f>
        <v>559.1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279.55</v>
      </c>
      <c r="D11" s="4">
        <v>279.55</v>
      </c>
      <c r="E11" s="4">
        <f>[Prior]+[First]+[Second]</f>
        <v>559.1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279.55</v>
      </c>
      <c r="D13" s="4">
        <v>279.55</v>
      </c>
      <c r="E13" s="4">
        <f>[Prior]+[First]+[Second]</f>
        <v>559.1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34</v>
      </c>
      <c r="C17" s="0" t="s">
        <v>35</v>
      </c>
      <c r="D17" s="0" t="s">
        <v>25</v>
      </c>
      <c r="E17" s="2">
        <v>91.72</v>
      </c>
      <c r="F17" s="2">
        <v>59.151397</v>
      </c>
      <c r="G17" s="3">
        <v>1080</v>
      </c>
      <c r="H17" s="3">
        <v>310</v>
      </c>
      <c r="I17" s="3">
        <f>[Oil Value]+[Gas Value]</f>
        <v>1390</v>
      </c>
      <c r="J17" s="9">
        <f>IF(SUM([Total Value])=0,0,[Total Value]/SUM([Total Value]))</f>
        <v>0.1474019088016967</v>
      </c>
      <c r="K17" s="10">
        <v>82.32</v>
      </c>
    </row>
    <row r="18">
      <c r="A18" s="0" t="s">
        <v>107</v>
      </c>
      <c r="B18" s="0" t="s">
        <v>36</v>
      </c>
      <c r="C18" s="0" t="s">
        <v>37</v>
      </c>
      <c r="D18" s="0" t="s">
        <v>25</v>
      </c>
      <c r="E18" s="2">
        <v>91.72</v>
      </c>
      <c r="F18" s="2">
        <v>59.151397</v>
      </c>
      <c r="G18" s="3">
        <v>640</v>
      </c>
      <c r="H18" s="3">
        <v>180</v>
      </c>
      <c r="I18" s="3">
        <f>[Oil Value]+[Gas Value]</f>
        <v>820</v>
      </c>
      <c r="J18" s="9">
        <f>IF(SUM([Total Value])=0,0,[Total Value]/SUM([Total Value]))</f>
        <v>0.08695652173913045</v>
      </c>
      <c r="K18" s="10">
        <v>48.7</v>
      </c>
    </row>
    <row r="19">
      <c r="A19" s="0" t="s">
        <v>107</v>
      </c>
      <c r="B19" s="0" t="s">
        <v>38</v>
      </c>
      <c r="C19" s="0" t="s">
        <v>39</v>
      </c>
      <c r="D19" s="0" t="s">
        <v>25</v>
      </c>
      <c r="E19" s="2">
        <v>91.72</v>
      </c>
      <c r="F19" s="2">
        <v>59.151397</v>
      </c>
      <c r="G19" s="3">
        <v>0</v>
      </c>
      <c r="H19" s="3">
        <v>150</v>
      </c>
      <c r="I19" s="3">
        <f>[Oil Value]+[Gas Value]</f>
        <v>150</v>
      </c>
      <c r="J19" s="9">
        <f>IF(SUM([Total Value])=0,0,[Total Value]/SUM([Total Value]))</f>
        <v>0.015906680805938496</v>
      </c>
      <c r="K19" s="10">
        <v>8.98</v>
      </c>
    </row>
    <row r="20">
      <c r="A20" s="0" t="s">
        <v>107</v>
      </c>
      <c r="B20" s="0" t="s">
        <v>40</v>
      </c>
      <c r="C20" s="0" t="s">
        <v>41</v>
      </c>
      <c r="D20" s="0" t="s">
        <v>25</v>
      </c>
      <c r="E20" s="2">
        <v>91.72</v>
      </c>
      <c r="F20" s="2">
        <v>59.151397</v>
      </c>
      <c r="G20" s="3">
        <v>330</v>
      </c>
      <c r="H20" s="3">
        <v>310</v>
      </c>
      <c r="I20" s="3">
        <f>[Oil Value]+[Gas Value]</f>
        <v>640</v>
      </c>
      <c r="J20" s="9">
        <f>IF(SUM([Total Value])=0,0,[Total Value]/SUM([Total Value]))</f>
        <v>0.06786850477200423</v>
      </c>
      <c r="K20" s="10">
        <v>37.82</v>
      </c>
    </row>
    <row r="21">
      <c r="A21" s="0" t="s">
        <v>107</v>
      </c>
      <c r="B21" s="0" t="s">
        <v>42</v>
      </c>
      <c r="C21" s="0" t="s">
        <v>43</v>
      </c>
      <c r="D21" s="0" t="s">
        <v>25</v>
      </c>
      <c r="E21" s="2">
        <v>91.72</v>
      </c>
      <c r="F21" s="2">
        <v>59.151397</v>
      </c>
      <c r="G21" s="3">
        <v>0</v>
      </c>
      <c r="H21" s="3">
        <v>10</v>
      </c>
      <c r="I21" s="3">
        <f>[Oil Value]+[Gas Value]</f>
        <v>10</v>
      </c>
      <c r="J21" s="9">
        <f>IF(SUM([Total Value])=0,0,[Total Value]/SUM([Total Value]))</f>
        <v>0.0010604453870625662</v>
      </c>
      <c r="K21" s="10">
        <v>0.64</v>
      </c>
    </row>
    <row r="22">
      <c r="A22" s="0" t="s">
        <v>107</v>
      </c>
      <c r="B22" s="0" t="s">
        <v>44</v>
      </c>
      <c r="C22" s="0" t="s">
        <v>45</v>
      </c>
      <c r="D22" s="0" t="s">
        <v>25</v>
      </c>
      <c r="E22" s="2">
        <v>91.72</v>
      </c>
      <c r="F22" s="2">
        <v>59.151397</v>
      </c>
      <c r="G22" s="3">
        <v>400</v>
      </c>
      <c r="H22" s="3">
        <v>70</v>
      </c>
      <c r="I22" s="3">
        <f>[Oil Value]+[Gas Value]</f>
        <v>470</v>
      </c>
      <c r="J22" s="9">
        <f>IF(SUM([Total Value])=0,0,[Total Value]/SUM([Total Value]))</f>
        <v>0.04984093319194061</v>
      </c>
      <c r="K22" s="10">
        <v>27.84</v>
      </c>
    </row>
    <row r="23">
      <c r="A23" s="0" t="s">
        <v>107</v>
      </c>
      <c r="B23" s="0" t="s">
        <v>46</v>
      </c>
      <c r="C23" s="0" t="s">
        <v>47</v>
      </c>
      <c r="D23" s="0" t="s">
        <v>25</v>
      </c>
      <c r="E23" s="2">
        <v>91.72</v>
      </c>
      <c r="F23" s="2">
        <v>59.151397</v>
      </c>
      <c r="G23" s="3">
        <v>480</v>
      </c>
      <c r="H23" s="3">
        <v>310</v>
      </c>
      <c r="I23" s="3">
        <f>[Oil Value]+[Gas Value]</f>
        <v>790</v>
      </c>
      <c r="J23" s="9">
        <f>IF(SUM([Total Value])=0,0,[Total Value]/SUM([Total Value]))</f>
        <v>0.08377518557794274</v>
      </c>
      <c r="K23" s="10">
        <v>46.84</v>
      </c>
    </row>
    <row r="24">
      <c r="A24" s="0" t="s">
        <v>107</v>
      </c>
      <c r="B24" s="0" t="s">
        <v>50</v>
      </c>
      <c r="C24" s="0" t="s">
        <v>51</v>
      </c>
      <c r="D24" s="0" t="s">
        <v>25</v>
      </c>
      <c r="E24" s="2">
        <v>91.72</v>
      </c>
      <c r="F24" s="2">
        <v>59.151397</v>
      </c>
      <c r="G24" s="3">
        <v>0</v>
      </c>
      <c r="H24" s="3">
        <v>100</v>
      </c>
      <c r="I24" s="3">
        <f>[Oil Value]+[Gas Value]</f>
        <v>100</v>
      </c>
      <c r="J24" s="9">
        <f>IF(SUM([Total Value])=0,0,[Total Value]/SUM([Total Value]))</f>
        <v>0.010604453870625662</v>
      </c>
      <c r="K24" s="10">
        <v>6.08</v>
      </c>
    </row>
    <row r="25">
      <c r="A25" s="0" t="s">
        <v>107</v>
      </c>
      <c r="B25" s="0" t="s">
        <v>58</v>
      </c>
      <c r="C25" s="0" t="s">
        <v>59</v>
      </c>
      <c r="D25" s="0" t="s">
        <v>25</v>
      </c>
      <c r="E25" s="2">
        <v>91.72</v>
      </c>
      <c r="F25" s="2">
        <v>59.151397</v>
      </c>
      <c r="G25" s="3">
        <v>0</v>
      </c>
      <c r="H25" s="3">
        <v>30</v>
      </c>
      <c r="I25" s="3">
        <f>[Oil Value]+[Gas Value]</f>
        <v>30</v>
      </c>
      <c r="J25" s="9">
        <f>IF(SUM([Total Value])=0,0,[Total Value]/SUM([Total Value]))</f>
        <v>0.0031813361611876994</v>
      </c>
      <c r="K25" s="10">
        <v>1.84</v>
      </c>
    </row>
    <row r="26">
      <c r="A26" s="0" t="s">
        <v>107</v>
      </c>
      <c r="B26" s="0" t="s">
        <v>62</v>
      </c>
      <c r="C26" s="0" t="s">
        <v>63</v>
      </c>
      <c r="D26" s="0" t="s">
        <v>25</v>
      </c>
      <c r="E26" s="2">
        <v>91.72</v>
      </c>
      <c r="F26" s="2">
        <v>59.151397</v>
      </c>
      <c r="G26" s="3">
        <v>400</v>
      </c>
      <c r="H26" s="3">
        <v>1500</v>
      </c>
      <c r="I26" s="3">
        <f>[Oil Value]+[Gas Value]</f>
        <v>1900</v>
      </c>
      <c r="J26" s="9">
        <f>IF(SUM([Total Value])=0,0,[Total Value]/SUM([Total Value]))</f>
        <v>0.2014846235418876</v>
      </c>
      <c r="K26" s="10">
        <v>112.56</v>
      </c>
    </row>
    <row r="27">
      <c r="A27" s="0" t="s">
        <v>107</v>
      </c>
      <c r="B27" s="0" t="s">
        <v>64</v>
      </c>
      <c r="C27" s="0" t="s">
        <v>65</v>
      </c>
      <c r="D27" s="0" t="s">
        <v>25</v>
      </c>
      <c r="E27" s="2">
        <v>91.72</v>
      </c>
      <c r="F27" s="2">
        <v>59.151397</v>
      </c>
      <c r="G27" s="3">
        <v>240</v>
      </c>
      <c r="H27" s="3">
        <v>290</v>
      </c>
      <c r="I27" s="3">
        <f>[Oil Value]+[Gas Value]</f>
        <v>530</v>
      </c>
      <c r="J27" s="9">
        <f>IF(SUM([Total Value])=0,0,[Total Value]/SUM([Total Value]))</f>
        <v>0.05620360551431602</v>
      </c>
      <c r="K27" s="10">
        <v>31.4</v>
      </c>
    </row>
    <row r="28">
      <c r="A28" s="0" t="s">
        <v>107</v>
      </c>
      <c r="B28" s="0" t="s">
        <v>66</v>
      </c>
      <c r="C28" s="0" t="s">
        <v>67</v>
      </c>
      <c r="D28" s="0" t="s">
        <v>25</v>
      </c>
      <c r="E28" s="2">
        <v>91.72</v>
      </c>
      <c r="F28" s="2">
        <v>59.151397</v>
      </c>
      <c r="G28" s="3">
        <v>370</v>
      </c>
      <c r="H28" s="3">
        <v>110</v>
      </c>
      <c r="I28" s="3">
        <f>[Oil Value]+[Gas Value]</f>
        <v>480</v>
      </c>
      <c r="J28" s="9">
        <f>IF(SUM([Total Value])=0,0,[Total Value]/SUM([Total Value]))</f>
        <v>0.05090137857900319</v>
      </c>
      <c r="K28" s="10">
        <v>28.4</v>
      </c>
    </row>
    <row r="29">
      <c r="A29" s="0" t="s">
        <v>107</v>
      </c>
      <c r="B29" s="0" t="s">
        <v>68</v>
      </c>
      <c r="C29" s="0" t="s">
        <v>69</v>
      </c>
      <c r="D29" s="0" t="s">
        <v>25</v>
      </c>
      <c r="E29" s="2">
        <v>91.72</v>
      </c>
      <c r="F29" s="2">
        <v>59.151397</v>
      </c>
      <c r="G29" s="3">
        <v>1020</v>
      </c>
      <c r="H29" s="3">
        <v>130</v>
      </c>
      <c r="I29" s="3">
        <f>[Oil Value]+[Gas Value]</f>
        <v>1150</v>
      </c>
      <c r="J29" s="9">
        <f>IF(SUM([Total Value])=0,0,[Total Value]/SUM([Total Value]))</f>
        <v>0.12195121951219513</v>
      </c>
      <c r="K29" s="10">
        <v>68.12</v>
      </c>
    </row>
    <row r="30">
      <c r="A30" s="0" t="s">
        <v>107</v>
      </c>
      <c r="B30" s="0" t="s">
        <v>80</v>
      </c>
      <c r="C30" s="0" t="s">
        <v>81</v>
      </c>
      <c r="D30" s="0" t="s">
        <v>25</v>
      </c>
      <c r="E30" s="2">
        <v>91.72</v>
      </c>
      <c r="F30" s="2">
        <v>59.151397</v>
      </c>
      <c r="G30" s="3">
        <v>0</v>
      </c>
      <c r="H30" s="3">
        <v>230</v>
      </c>
      <c r="I30" s="3">
        <f>[Oil Value]+[Gas Value]</f>
        <v>230</v>
      </c>
      <c r="J30" s="9">
        <f>IF(SUM([Total Value])=0,0,[Total Value]/SUM([Total Value]))</f>
        <v>0.024390243902439025</v>
      </c>
      <c r="K30" s="10">
        <v>13.7</v>
      </c>
    </row>
    <row r="31">
      <c r="A31" s="0" t="s">
        <v>107</v>
      </c>
      <c r="B31" s="0" t="s">
        <v>82</v>
      </c>
      <c r="C31" s="0" t="s">
        <v>83</v>
      </c>
      <c r="D31" s="0" t="s">
        <v>25</v>
      </c>
      <c r="E31" s="2">
        <v>91.72</v>
      </c>
      <c r="F31" s="2">
        <v>59.151397</v>
      </c>
      <c r="G31" s="3">
        <v>410</v>
      </c>
      <c r="H31" s="3">
        <v>330</v>
      </c>
      <c r="I31" s="3">
        <f>[Oil Value]+[Gas Value]</f>
        <v>740</v>
      </c>
      <c r="J31" s="9">
        <f>IF(SUM([Total Value])=0,0,[Total Value]/SUM([Total Value]))</f>
        <v>0.0784729586426299</v>
      </c>
      <c r="K31" s="10">
        <v>43.86</v>
      </c>
    </row>
  </sheetData>
  <headerFooter/>
  <tableParts>
    <tablePart r:id="rId1"/>
    <tablePart r:id="rId2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6.13144302368164" customWidth="1"/>
    <col min="4" max="4" width="33.52978897094726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24.29</v>
      </c>
      <c r="D3" s="4">
        <v>24.29</v>
      </c>
      <c r="E3" s="4">
        <f>[Prior]+[First]+[Second]</f>
        <v>48.58</v>
      </c>
    </row>
    <row r="4">
      <c r="A4" s="0" t="s">
        <v>91</v>
      </c>
      <c r="B4" s="4">
        <v>0</v>
      </c>
      <c r="C4" s="4">
        <v>-8.86</v>
      </c>
      <c r="D4" s="4">
        <v>-8.86</v>
      </c>
      <c r="E4" s="4">
        <f>[Prior]+[First]+[Second]</f>
        <v>-17.72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15.43</v>
      </c>
      <c r="D8" s="4">
        <v>15.43</v>
      </c>
      <c r="E8" s="4">
        <f>[Prior]+[First]+[Second]</f>
        <v>30.86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15.43</v>
      </c>
      <c r="D11" s="4">
        <v>15.43</v>
      </c>
      <c r="E11" s="4">
        <f>[Prior]+[First]+[Second]</f>
        <v>30.86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15.43</v>
      </c>
      <c r="D13" s="4">
        <v>15.43</v>
      </c>
      <c r="E13" s="4">
        <f>[Prior]+[First]+[Second]</f>
        <v>30.86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70</v>
      </c>
      <c r="C17" s="0" t="s">
        <v>71</v>
      </c>
      <c r="D17" s="0" t="s">
        <v>26</v>
      </c>
      <c r="E17" s="2">
        <v>88.12</v>
      </c>
      <c r="F17" s="2">
        <v>55.887938</v>
      </c>
      <c r="G17" s="3">
        <v>0</v>
      </c>
      <c r="H17" s="3">
        <v>550</v>
      </c>
      <c r="I17" s="3">
        <f>[Oil Value]+[Gas Value]</f>
        <v>550</v>
      </c>
      <c r="J17" s="9">
        <f>IF(SUM([Total Value])=0,0,[Total Value]/SUM([Total Value]))</f>
        <v>1</v>
      </c>
      <c r="K17" s="10">
        <v>30.86</v>
      </c>
    </row>
  </sheetData>
  <headerFooter/>
  <tableParts>
    <tablePart r:id="rId1"/>
    <tablePart r:id="rId2"/>
  </tableParts>
</worksheet>
</file>

<file path=xl/worksheets/sheet7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43.645851135253906" customWidth="1"/>
    <col min="4" max="4" width="35.52476501464844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19.12</v>
      </c>
      <c r="D3" s="4">
        <v>19.12</v>
      </c>
      <c r="E3" s="4">
        <f>[Prior]+[First]+[Second]</f>
        <v>38.24</v>
      </c>
    </row>
    <row r="4">
      <c r="A4" s="0" t="s">
        <v>91</v>
      </c>
      <c r="B4" s="4">
        <v>0</v>
      </c>
      <c r="C4" s="4">
        <v>-6.52</v>
      </c>
      <c r="D4" s="4">
        <v>-6.52</v>
      </c>
      <c r="E4" s="4">
        <f>[Prior]+[First]+[Second]</f>
        <v>-13.04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12.6</v>
      </c>
      <c r="D8" s="4">
        <v>12.6</v>
      </c>
      <c r="E8" s="4">
        <f>[Prior]+[First]+[Second]</f>
        <v>25.2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12.6</v>
      </c>
      <c r="D11" s="4">
        <v>12.6</v>
      </c>
      <c r="E11" s="4">
        <f>[Prior]+[First]+[Second]</f>
        <v>25.2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12.6</v>
      </c>
      <c r="D13" s="4">
        <v>12.6</v>
      </c>
      <c r="E13" s="4">
        <f>[Prior]+[First]+[Second]</f>
        <v>25.2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54</v>
      </c>
      <c r="C17" s="0" t="s">
        <v>55</v>
      </c>
      <c r="D17" s="0" t="s">
        <v>27</v>
      </c>
      <c r="E17" s="2">
        <v>79.61</v>
      </c>
      <c r="F17" s="2">
        <v>52.497963</v>
      </c>
      <c r="G17" s="3">
        <v>0</v>
      </c>
      <c r="H17" s="3">
        <v>480</v>
      </c>
      <c r="I17" s="3">
        <f>[Oil Value]+[Gas Value]</f>
        <v>480</v>
      </c>
      <c r="J17" s="9">
        <f>IF(SUM([Total Value])=0,0,[Total Value]/SUM([Total Value]))</f>
        <v>1</v>
      </c>
      <c r="K17" s="10">
        <v>25.2</v>
      </c>
    </row>
  </sheetData>
  <headerFooter/>
  <tableParts>
    <tablePart r:id="rId1"/>
    <tablePart r:id="rId2"/>
  </tableParts>
</worksheet>
</file>

<file path=xl/worksheets/sheet8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1.412601470947266" customWidth="1"/>
    <col min="4" max="4" width="31.3496360778808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72.46</v>
      </c>
      <c r="D3" s="4">
        <v>72.46</v>
      </c>
      <c r="E3" s="4">
        <f>[Prior]+[First]+[Second]</f>
        <v>144.92</v>
      </c>
    </row>
    <row r="4">
      <c r="A4" s="0" t="s">
        <v>91</v>
      </c>
      <c r="B4" s="4">
        <v>0</v>
      </c>
      <c r="C4" s="4">
        <v>-26.59</v>
      </c>
      <c r="D4" s="4">
        <v>-26.59</v>
      </c>
      <c r="E4" s="4">
        <f>[Prior]+[First]+[Second]</f>
        <v>-53.18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45.87</v>
      </c>
      <c r="D8" s="4">
        <v>45.87</v>
      </c>
      <c r="E8" s="4">
        <f>[Prior]+[First]+[Second]</f>
        <v>91.74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45.87</v>
      </c>
      <c r="D11" s="4">
        <v>45.87</v>
      </c>
      <c r="E11" s="4">
        <f>[Prior]+[First]+[Second]</f>
        <v>91.74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45.87</v>
      </c>
      <c r="D13" s="4">
        <v>45.87</v>
      </c>
      <c r="E13" s="4">
        <f>[Prior]+[First]+[Second]</f>
        <v>91.74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60</v>
      </c>
      <c r="C17" s="0" t="s">
        <v>61</v>
      </c>
      <c r="D17" s="0" t="s">
        <v>28</v>
      </c>
      <c r="E17" s="2">
        <v>87.22</v>
      </c>
      <c r="F17" s="2">
        <v>55.180426</v>
      </c>
      <c r="G17" s="3">
        <v>240</v>
      </c>
      <c r="H17" s="3">
        <v>620</v>
      </c>
      <c r="I17" s="3">
        <f>[Oil Value]+[Gas Value]</f>
        <v>860</v>
      </c>
      <c r="J17" s="9">
        <f>IF(SUM([Total Value])=0,0,[Total Value]/SUM([Total Value]))</f>
        <v>0.5180722891566265</v>
      </c>
      <c r="K17" s="10">
        <v>47.56</v>
      </c>
    </row>
    <row r="18">
      <c r="A18" s="0" t="s">
        <v>107</v>
      </c>
      <c r="B18" s="0" t="s">
        <v>74</v>
      </c>
      <c r="C18" s="0" t="s">
        <v>75</v>
      </c>
      <c r="D18" s="0" t="s">
        <v>28</v>
      </c>
      <c r="E18" s="2">
        <v>87.22</v>
      </c>
      <c r="F18" s="2">
        <v>55.180426</v>
      </c>
      <c r="G18" s="3">
        <v>560</v>
      </c>
      <c r="H18" s="3">
        <v>240</v>
      </c>
      <c r="I18" s="3">
        <f>[Oil Value]+[Gas Value]</f>
        <v>800</v>
      </c>
      <c r="J18" s="9">
        <f>IF(SUM([Total Value])=0,0,[Total Value]/SUM([Total Value]))</f>
        <v>0.4819277108433735</v>
      </c>
      <c r="K18" s="10">
        <v>44.18</v>
      </c>
    </row>
  </sheetData>
  <headerFooter/>
  <tableParts>
    <tablePart r:id="rId1"/>
    <tablePart r:id="rId2"/>
  </tableParts>
</worksheet>
</file>

<file path=xl/worksheets/sheet9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6.247608184814453" customWidth="1"/>
    <col min="4" max="4" width="33.7835083007812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98.76</v>
      </c>
      <c r="D3" s="4">
        <v>98.76</v>
      </c>
      <c r="E3" s="4">
        <f>[Prior]+[First]+[Second]</f>
        <v>197.52</v>
      </c>
    </row>
    <row r="4">
      <c r="A4" s="0" t="s">
        <v>91</v>
      </c>
      <c r="B4" s="4">
        <v>0</v>
      </c>
      <c r="C4" s="4">
        <v>-34.59</v>
      </c>
      <c r="D4" s="4">
        <v>-34.59</v>
      </c>
      <c r="E4" s="4">
        <f>[Prior]+[First]+[Second]</f>
        <v>-69.18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64.17</v>
      </c>
      <c r="D8" s="4">
        <v>64.17</v>
      </c>
      <c r="E8" s="4">
        <f>[Prior]+[First]+[Second]</f>
        <v>128.34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64.17</v>
      </c>
      <c r="D11" s="4">
        <v>64.17</v>
      </c>
      <c r="E11" s="4">
        <f>[Prior]+[First]+[Second]</f>
        <v>128.34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64.17</v>
      </c>
      <c r="D13" s="4">
        <v>64.17</v>
      </c>
      <c r="E13" s="4">
        <f>[Prior]+[First]+[Second]</f>
        <v>128.34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52</v>
      </c>
      <c r="C17" s="0" t="s">
        <v>53</v>
      </c>
      <c r="D17" s="0" t="s">
        <v>29</v>
      </c>
      <c r="E17" s="2">
        <v>94.41</v>
      </c>
      <c r="F17" s="2">
        <v>61.28837</v>
      </c>
      <c r="G17" s="3">
        <v>0</v>
      </c>
      <c r="H17" s="3">
        <v>310</v>
      </c>
      <c r="I17" s="3">
        <f>[Oil Value]+[Gas Value]</f>
        <v>310</v>
      </c>
      <c r="J17" s="9">
        <f>IF(SUM([Total Value])=0,0,[Total Value]/SUM([Total Value]))</f>
        <v>0.14832535885167467</v>
      </c>
      <c r="K17" s="10">
        <v>19.2</v>
      </c>
    </row>
    <row r="18">
      <c r="A18" s="0" t="s">
        <v>107</v>
      </c>
      <c r="B18" s="0" t="s">
        <v>56</v>
      </c>
      <c r="C18" s="0" t="s">
        <v>57</v>
      </c>
      <c r="D18" s="0" t="s">
        <v>29</v>
      </c>
      <c r="E18" s="2">
        <v>94.41</v>
      </c>
      <c r="F18" s="2">
        <v>61.28837</v>
      </c>
      <c r="G18" s="3">
        <v>0</v>
      </c>
      <c r="H18" s="3">
        <v>1780</v>
      </c>
      <c r="I18" s="3">
        <f>[Oil Value]+[Gas Value]</f>
        <v>1780</v>
      </c>
      <c r="J18" s="9">
        <f>IF(SUM([Total Value])=0,0,[Total Value]/SUM([Total Value]))</f>
        <v>0.8516746411483254</v>
      </c>
      <c r="K18" s="10">
        <v>109.14</v>
      </c>
    </row>
  </sheetData>
  <headerFooter/>
  <tableParts>
    <tablePart r:id="rId1"/>
    <tablePart r:id="rId2"/>
  </tableParts>
</worksheet>
</file>