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<sst xmlns="http://schemas.openxmlformats.org/spreadsheetml/2006/main" count="53" uniqueCount="53">
  <si>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#4993</t>
  </si>
  <si>
    <t>BIGLEY RICHARD R</t>
  </si>
  <si>
    <t>Date Generated:</t>
  </si>
  <si>
    <t>01/08/2026</t>
  </si>
  <si>
    <t>10330 BARTHOLOMEW RD</t>
  </si>
  <si>
    <t>Tax Year:</t>
  </si>
  <si>
    <t>2025</t>
  </si>
  <si>
    <t>CHAGRIN FALLS, OH 44023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</si>
  <si>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</si>
  <si>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</si>
  <si>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</si>
  <si>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</si>
  <si>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</si>
  <si>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</si>
  <si>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</si>
  <si>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</si>
  <si>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</si>
  <si>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</si>
  <si>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</si>
  <si>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</si>
  <si>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</si>
  <si>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</si>
  <si>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</si>
  <si>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Permit Summary</t>
  </si>
  <si>
    <t>Permit</t>
  </si>
  <si>
    <t>WellName</t>
  </si>
  <si>
    <t>Districts</t>
  </si>
  <si>
    <t>34055200680000</t>
  </si>
  <si>
    <t>PERKINS ENTERPRISE INC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</si>
  <si>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</si>
  <si>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</si>
  <si>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</si>
  <si>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</si>
  <si>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</si>
  <si>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</si>
  <si>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</si>
  <si>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</si>
  <si>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</si>
  <si>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</si>
  <si>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</si>
  <si>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</si>
  <si>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</si>
  <si>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</si>
  <si>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</si>
  <si>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</si>
  <si>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</si>
  <si>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</si>
  <si>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</si>
  <si>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</si>
  <si>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</si>
  <si>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</si>
  <si>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</si>
  <si>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4993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</si>
</sst>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26.609773635864258" customWidth="1"/>
    <col min="3" max="3" width="15.996493339538574" customWidth="1"/>
    <col min="4" max="4" width="12.350568771362305" customWidth="1"/>
    <col min="5" max="5" width="40" customWidth="1"/>
    <col min="6" max="6" width="29.401718139648438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121.53</v>
      </c>
      <c r="C9" s="2">
        <v>72.333483</v>
      </c>
      <c r="D9" s="3">
        <v>310</v>
      </c>
      <c r="E9" s="3">
        <v>0</v>
      </c>
      <c r="F9" s="3">
        <f>[Oil Value]+[Gas Value]</f>
        <v>310</v>
      </c>
      <c r="G9" s="4">
        <v>0</v>
      </c>
      <c r="H9" s="4">
        <v>11.28</v>
      </c>
      <c r="I9" s="4">
        <v>11.28</v>
      </c>
      <c r="J9" s="4">
        <f>[Prior Due]+[Half Due]+[Full Due]</f>
        <v>22.56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310</v>
      </c>
      <c r="D14" s="6">
        <v>0</v>
      </c>
      <c r="E14" s="8">
        <f>[Oil Value]+[Gas Value]</f>
        <v>310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609773635864258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18.89</v>
      </c>
      <c r="D3" s="4">
        <v>18.89</v>
      </c>
      <c r="E3" s="4">
        <f>[Prior]+[First]+[Second]</f>
        <v>37.78</v>
      </c>
    </row>
    <row r="4">
      <c r="A4" s="0" t="s">
        <v>36</v>
      </c>
      <c r="B4" s="4">
        <v>0</v>
      </c>
      <c r="C4" s="4">
        <v>-7.61</v>
      </c>
      <c r="D4" s="4">
        <v>-7.61</v>
      </c>
      <c r="E4" s="4">
        <f>[Prior]+[First]+[Second]</f>
        <v>-15.22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11.28</v>
      </c>
      <c r="D8" s="4">
        <v>11.28</v>
      </c>
      <c r="E8" s="4">
        <f>[Prior]+[First]+[Second]</f>
        <v>22.56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11.28</v>
      </c>
      <c r="D11" s="4">
        <v>11.28</v>
      </c>
      <c r="E11" s="4">
        <f>[Prior]+[First]+[Second]</f>
        <v>22.56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11.28</v>
      </c>
      <c r="D13" s="4">
        <v>11.28</v>
      </c>
      <c r="E13" s="4">
        <f>[Prior]+[First]+[Second]</f>
        <v>22.56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121.53</v>
      </c>
      <c r="F17" s="2">
        <v>72.333483</v>
      </c>
      <c r="G17" s="3">
        <v>310</v>
      </c>
      <c r="H17" s="3">
        <v>0</v>
      </c>
      <c r="I17" s="3">
        <f>[Oil Value]+[Gas Value]</f>
        <v>310</v>
      </c>
      <c r="J17" s="9">
        <f>IF(SUM([Total Value])=0,0,[Total Value]/SUM([Total Value]))</f>
        <v>1</v>
      </c>
      <c r="K17" s="10">
        <v>22.56</v>
      </c>
    </row>
  </sheetData>
  <headerFooter/>
  <tableParts>
    <tablePart r:id="rId1"/>
    <tablePart r:id="rId2"/>
  </tableParts>
</worksheet>
</file>