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16-HUNTSBURG TWP-CARDINAL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<sst xmlns="http://schemas.openxmlformats.org/spreadsheetml/2006/main" count="55" uniqueCount="55">
  <si>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#5021</t>
  </si>
  <si>
    <t>ZORAN OIL &amp; GAS CO INC</t>
  </si>
  <si>
    <t>Date Generated:</t>
  </si>
  <si>
    <t>02/03/2025</t>
  </si>
  <si>
    <t>2707 STATE ROUTE 307 EAST</t>
  </si>
  <si>
    <t>Tax Year:</t>
  </si>
  <si>
    <t>2024</t>
  </si>
  <si>
    <t>JEFFERSON, OH 44047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</si>
  <si>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</si>
  <si>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</si>
  <si>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</si>
  <si>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</si>
  <si>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</si>
  <si>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</si>
  <si>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</si>
  <si>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</si>
  <si>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</si>
  <si>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</si>
  <si>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</si>
  <si>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</si>
  <si>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</si>
  <si>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</si>
  <si>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16-HUNTSBURG TWP-CARDINAL LSD</t>
  </si>
  <si>
    <t>Permit Summary</t>
  </si>
  <si>
    <t>Permit</t>
  </si>
  <si>
    <t>WellName</t>
  </si>
  <si>
    <t>Districts</t>
  </si>
  <si>
    <t>34055211180000</t>
  </si>
  <si>
    <t xml:space="preserve">KAUFMAN     1</t>
  </si>
  <si>
    <t>34055211190000</t>
  </si>
  <si>
    <t>KAUFMAN # 2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</si>
  <si>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</si>
  <si>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</si>
  <si>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</si>
  <si>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</si>
  <si>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</si>
  <si>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</si>
  <si>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</si>
  <si>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</si>
  <si>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</si>
  <si>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</si>
  <si>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</si>
  <si>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</si>
  <si>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</si>
  <si>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</si>
  <si>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</si>
  <si>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</si>
  <si>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</si>
  <si>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</si>
  <si>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</si>
  <si>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</si>
  <si>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</si>
  <si>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</si>
  <si>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</si>
  <si>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5021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</si>
</sst>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16" displayName="DistrictTable_16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16" displayName="TaxTable_1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5.84774398803711" customWidth="1"/>
    <col min="2" max="2" width="14.18055248260498" customWidth="1"/>
    <col min="3" max="3" width="15.996493339538574" customWidth="1"/>
    <col min="4" max="4" width="12.350568771362305" customWidth="1"/>
    <col min="5" max="5" width="40" customWidth="1"/>
    <col min="6" max="6" width="33.46022033691406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88.57</v>
      </c>
      <c r="C9" s="2">
        <v>55.370505</v>
      </c>
      <c r="D9" s="3">
        <v>0</v>
      </c>
      <c r="E9" s="3">
        <v>120</v>
      </c>
      <c r="F9" s="3">
        <f>[Oil Value]+[Gas Value]</f>
        <v>120</v>
      </c>
      <c r="G9" s="4">
        <v>0</v>
      </c>
      <c r="H9" s="4">
        <v>3.46</v>
      </c>
      <c r="I9" s="4">
        <v>3.46</v>
      </c>
      <c r="J9" s="4">
        <f>[Prior Due]+[Half Due]+[Full Due]</f>
        <v>6.92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60</v>
      </c>
      <c r="E14" s="8">
        <f>[Oil Value]+[Gas Value]</f>
        <v>60</v>
      </c>
      <c r="F14" s="5" t="s">
        <v>22</v>
      </c>
    </row>
    <row r="15">
      <c r="A15" s="5" t="s">
        <v>29</v>
      </c>
      <c r="B15" s="5" t="s">
        <v>30</v>
      </c>
      <c r="C15" s="6">
        <v>0</v>
      </c>
      <c r="D15" s="6">
        <v>60</v>
      </c>
      <c r="E15" s="8">
        <f>[Oil Value]+[Gas Value]</f>
        <v>60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4.18055248260498" customWidth="1"/>
    <col min="4" max="4" width="33.4602203369140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5.44</v>
      </c>
      <c r="D3" s="4">
        <v>5.44</v>
      </c>
      <c r="E3" s="4">
        <f>[Prior]+[First]+[Second]</f>
        <v>10.88</v>
      </c>
    </row>
    <row r="4">
      <c r="A4" s="0" t="s">
        <v>38</v>
      </c>
      <c r="B4" s="4">
        <v>0</v>
      </c>
      <c r="C4" s="4">
        <v>-1.98</v>
      </c>
      <c r="D4" s="4">
        <v>-1.98</v>
      </c>
      <c r="E4" s="4">
        <f>[Prior]+[First]+[Second]</f>
        <v>-3.96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3.46</v>
      </c>
      <c r="D8" s="4">
        <v>3.46</v>
      </c>
      <c r="E8" s="4">
        <f>[Prior]+[First]+[Second]</f>
        <v>6.92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3.46</v>
      </c>
      <c r="D11" s="4">
        <v>3.46</v>
      </c>
      <c r="E11" s="4">
        <f>[Prior]+[First]+[Second]</f>
        <v>6.92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3.46</v>
      </c>
      <c r="D13" s="4">
        <v>3.46</v>
      </c>
      <c r="E13" s="4">
        <f>[Prior]+[First]+[Second]</f>
        <v>6.92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88.57</v>
      </c>
      <c r="F17" s="2">
        <v>55.370505</v>
      </c>
      <c r="G17" s="3">
        <v>0</v>
      </c>
      <c r="H17" s="3">
        <v>60</v>
      </c>
      <c r="I17" s="3">
        <f>[Oil Value]+[Gas Value]</f>
        <v>60</v>
      </c>
      <c r="J17" s="9">
        <f>IF(SUM([Total Value])=0,0,[Total Value]/SUM([Total Value]))</f>
        <v>0.5</v>
      </c>
      <c r="K17" s="10">
        <v>3.46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88.57</v>
      </c>
      <c r="F18" s="2">
        <v>55.370505</v>
      </c>
      <c r="G18" s="3">
        <v>0</v>
      </c>
      <c r="H18" s="3">
        <v>60</v>
      </c>
      <c r="I18" s="3">
        <f>[Oil Value]+[Gas Value]</f>
        <v>60</v>
      </c>
      <c r="J18" s="9">
        <f>IF(SUM([Total Value])=0,0,[Total Value]/SUM([Total Value]))</f>
        <v>0.5</v>
      </c>
      <c r="K18" s="10">
        <v>3.46</v>
      </c>
    </row>
  </sheetData>
  <headerFooter/>
  <tableParts>
    <tablePart r:id="rId1"/>
    <tablePart r:id="rId2"/>
  </tableParts>
</worksheet>
</file>