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1-CHESTER TWP-WEST GEAUGA LSD" sheetId="2" r:id="rId3"/>
    <sheet name="25-PARKMAN TWP-CARDINAL LSD" sheetId="3" r:id="rId4"/>
  </sheets>
  <calcPr fullCalcOnLoad="1"/>
</workbook>
</file>

<file path=xl/sharedStrings.xml><?xml version="1.0" encoding="utf-8"?>
<sst xmlns="http://schemas.openxmlformats.org/spreadsheetml/2006/main" count="61" uniqueCount="61">
  <si>
    <t>Oil and Gas Company #8104</t>
  </si>
  <si>
    <t>INDUSTRY STANDARD SUPPLIES INC</t>
  </si>
  <si>
    <t>Date Generated:</t>
  </si>
  <si>
    <t>01/08/2026</t>
  </si>
  <si>
    <t>179 W BROADWAY</t>
  </si>
  <si>
    <t>Tax Year:</t>
  </si>
  <si>
    <t>2025</t>
  </si>
  <si>
    <t>DOVER, OH 44622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</si>
  <si>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</si>
  <si>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</si>
  <si>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</si>
  <si>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</si>
  <si>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</si>
  <si>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</si>
  <si>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</si>
  <si>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</si>
  <si>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</si>
  <si>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</si>
  <si>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</si>
  <si>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</si>
  <si>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</si>
  <si>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</si>
  <si>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11-CHESTER TWP-WEST GEAUGA LSD</t>
  </si>
  <si>
    <t>25-PARKMAN TWP-CARDINAL LSD</t>
  </si>
  <si>
    <t>Permit Summary</t>
  </si>
  <si>
    <t>Permit</t>
  </si>
  <si>
    <t>WellName</t>
  </si>
  <si>
    <t>Districts</t>
  </si>
  <si>
    <t>34055216600000</t>
  </si>
  <si>
    <t>MIKLAUSICH # 1</t>
  </si>
  <si>
    <t>34055216810000</t>
  </si>
  <si>
    <t>STUMPF UNIT # 1</t>
  </si>
  <si>
    <t>34055217350000</t>
  </si>
  <si>
    <t>MIKLAUSICH # 2</t>
  </si>
  <si>
    <t>34055217460000</t>
  </si>
  <si>
    <t>34055219240000</t>
  </si>
  <si>
    <t xml:space="preserve">PAROS UNIT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</si>
  <si>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</si>
  <si>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</si>
  <si>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</si>
  <si>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</si>
  <si>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</si>
  <si>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</si>
  <si>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</si>
  <si>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</si>
  <si>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</si>
  <si>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</si>
  <si>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</si>
  <si>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</si>
  <si>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</si>
  <si>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</si>
  <si>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</si>
  <si>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</si>
  <si>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</si>
  <si>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</si>
  <si>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</si>
  <si>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</si>
  <si>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</si>
  <si>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</si>
  <si>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</si>
  <si>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8104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</si>
</sst>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0" headerRowCount="1">
  <autoFilter ref="A8:K10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4:F19" headerRowCount="1">
  <autoFilter ref="A14:F19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1" displayName="DistrictTable_11" ref="A16:K20" headerRowCount="1">
  <autoFilter ref="A16:K20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25" displayName="DistrictTable_25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9"/>
  <sheetViews>
    <sheetView workbookViewId="0"/>
  </sheetViews>
  <sheetFormatPr defaultRowHeight="15"/>
  <cols>
    <col min="1" max="1" width="35.84774398803711" customWidth="1"/>
    <col min="2" max="2" width="16.79755401611328" customWidth="1"/>
    <col min="3" max="3" width="15.996493339538574" customWidth="1"/>
    <col min="4" max="4" width="12.350568771362305" customWidth="1"/>
    <col min="5" max="5" width="40" customWidth="1"/>
    <col min="6" max="6" width="34.19375991821289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88.83</v>
      </c>
      <c r="C9" s="2">
        <v>56.891697</v>
      </c>
      <c r="D9" s="3">
        <v>1000</v>
      </c>
      <c r="E9" s="3">
        <v>780</v>
      </c>
      <c r="F9" s="3">
        <f>[Oil Value]+[Gas Value]</f>
        <v>1780</v>
      </c>
      <c r="G9" s="4">
        <v>0</v>
      </c>
      <c r="H9" s="4">
        <v>50.76</v>
      </c>
      <c r="I9" s="4">
        <v>50.76</v>
      </c>
      <c r="J9" s="4">
        <f>[Prior Due]+[Half Due]+[Full Due]</f>
        <v>101.52</v>
      </c>
      <c r="K9" s="0">
        <v>4</v>
      </c>
    </row>
    <row r="10">
      <c r="A10" s="0" t="s">
        <v>23</v>
      </c>
      <c r="B10" s="2">
        <v>87.22</v>
      </c>
      <c r="C10" s="2">
        <v>55.180426</v>
      </c>
      <c r="D10" s="3">
        <v>200</v>
      </c>
      <c r="E10" s="3">
        <v>110</v>
      </c>
      <c r="F10" s="3">
        <f>[Oil Value]+[Gas Value]</f>
        <v>310</v>
      </c>
      <c r="G10" s="4">
        <v>0</v>
      </c>
      <c r="H10" s="4">
        <v>8.6</v>
      </c>
      <c r="I10" s="4">
        <v>8.6</v>
      </c>
      <c r="J10" s="4">
        <f>[Prior Due]+[Half Due]+[Full Due]</f>
        <v>17.2</v>
      </c>
      <c r="K10" s="0">
        <v>1</v>
      </c>
    </row>
    <row r="13">
      <c r="A13" s="1" t="s">
        <v>24</v>
      </c>
    </row>
    <row r="14">
      <c r="A14" s="5" t="s">
        <v>25</v>
      </c>
      <c r="B14" s="5" t="s">
        <v>26</v>
      </c>
      <c r="C14" s="5" t="s">
        <v>14</v>
      </c>
      <c r="D14" s="5" t="s">
        <v>15</v>
      </c>
      <c r="E14" s="7" t="s">
        <v>16</v>
      </c>
      <c r="F14" s="5" t="s">
        <v>27</v>
      </c>
    </row>
    <row r="15">
      <c r="A15" s="5" t="s">
        <v>28</v>
      </c>
      <c r="B15" s="5" t="s">
        <v>29</v>
      </c>
      <c r="C15" s="6">
        <v>200</v>
      </c>
      <c r="D15" s="6">
        <v>250</v>
      </c>
      <c r="E15" s="8">
        <f>[Oil Value]+[Gas Value]</f>
        <v>450</v>
      </c>
      <c r="F15" s="5" t="s">
        <v>22</v>
      </c>
    </row>
    <row r="16">
      <c r="A16" s="5" t="s">
        <v>30</v>
      </c>
      <c r="B16" s="5" t="s">
        <v>31</v>
      </c>
      <c r="C16" s="6">
        <v>240</v>
      </c>
      <c r="D16" s="6">
        <v>90</v>
      </c>
      <c r="E16" s="8">
        <f>[Oil Value]+[Gas Value]</f>
        <v>330</v>
      </c>
      <c r="F16" s="5" t="s">
        <v>22</v>
      </c>
    </row>
    <row r="17">
      <c r="A17" s="5" t="s">
        <v>32</v>
      </c>
      <c r="B17" s="5" t="s">
        <v>33</v>
      </c>
      <c r="C17" s="6">
        <v>210</v>
      </c>
      <c r="D17" s="6">
        <v>60</v>
      </c>
      <c r="E17" s="8">
        <f>[Oil Value]+[Gas Value]</f>
        <v>270</v>
      </c>
      <c r="F17" s="5" t="s">
        <v>22</v>
      </c>
    </row>
    <row r="18">
      <c r="A18" s="5" t="s">
        <v>34</v>
      </c>
      <c r="B18" s="5" t="s">
        <v>33</v>
      </c>
      <c r="C18" s="6">
        <v>200</v>
      </c>
      <c r="D18" s="6">
        <v>110</v>
      </c>
      <c r="E18" s="8">
        <f>[Oil Value]+[Gas Value]</f>
        <v>310</v>
      </c>
      <c r="F18" s="5" t="s">
        <v>23</v>
      </c>
    </row>
    <row r="19">
      <c r="A19" s="5" t="s">
        <v>35</v>
      </c>
      <c r="B19" s="5" t="s">
        <v>36</v>
      </c>
      <c r="C19" s="6">
        <v>350</v>
      </c>
      <c r="D19" s="6">
        <v>380</v>
      </c>
      <c r="E19" s="8">
        <f>[Oil Value]+[Gas Value]</f>
        <v>730</v>
      </c>
      <c r="F19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20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6.79755401611328" customWidth="1"/>
    <col min="4" max="4" width="34.19375991821289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79.22</v>
      </c>
      <c r="D3" s="4">
        <v>79.22</v>
      </c>
      <c r="E3" s="4">
        <f>[Prior]+[First]+[Second]</f>
        <v>158.44</v>
      </c>
    </row>
    <row r="4">
      <c r="A4" s="0" t="s">
        <v>44</v>
      </c>
      <c r="B4" s="4">
        <v>0</v>
      </c>
      <c r="C4" s="4">
        <v>-28.46</v>
      </c>
      <c r="D4" s="4">
        <v>-28.46</v>
      </c>
      <c r="E4" s="4">
        <f>[Prior]+[First]+[Second]</f>
        <v>-56.92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50.76</v>
      </c>
      <c r="D8" s="4">
        <v>50.76</v>
      </c>
      <c r="E8" s="4">
        <f>[Prior]+[First]+[Second]</f>
        <v>101.52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50.76</v>
      </c>
      <c r="D11" s="4">
        <v>50.76</v>
      </c>
      <c r="E11" s="4">
        <f>[Prior]+[First]+[Second]</f>
        <v>101.52</v>
      </c>
    </row>
    <row r="12">
      <c r="A12" s="0" t="s">
        <v>52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53</v>
      </c>
      <c r="B13" s="4">
        <v>0</v>
      </c>
      <c r="C13" s="4">
        <v>50.76</v>
      </c>
      <c r="D13" s="4">
        <v>50.76</v>
      </c>
      <c r="E13" s="4">
        <f>[Prior]+[First]+[Second]</f>
        <v>101.52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28</v>
      </c>
      <c r="C17" s="0" t="s">
        <v>29</v>
      </c>
      <c r="D17" s="0" t="s">
        <v>22</v>
      </c>
      <c r="E17" s="2">
        <v>88.83</v>
      </c>
      <c r="F17" s="2">
        <v>56.891697</v>
      </c>
      <c r="G17" s="3">
        <v>200</v>
      </c>
      <c r="H17" s="3">
        <v>250</v>
      </c>
      <c r="I17" s="3">
        <f>[Oil Value]+[Gas Value]</f>
        <v>450</v>
      </c>
      <c r="J17" s="9">
        <f>IF(SUM([Total Value])=0,0,[Total Value]/SUM([Total Value]))</f>
        <v>0.25280898876404495</v>
      </c>
      <c r="K17" s="10">
        <v>25.74</v>
      </c>
    </row>
    <row r="18">
      <c r="A18" s="0" t="s">
        <v>60</v>
      </c>
      <c r="B18" s="0" t="s">
        <v>30</v>
      </c>
      <c r="C18" s="0" t="s">
        <v>31</v>
      </c>
      <c r="D18" s="0" t="s">
        <v>22</v>
      </c>
      <c r="E18" s="2">
        <v>88.83</v>
      </c>
      <c r="F18" s="2">
        <v>56.891697</v>
      </c>
      <c r="G18" s="3">
        <v>240</v>
      </c>
      <c r="H18" s="3">
        <v>90</v>
      </c>
      <c r="I18" s="3">
        <f>[Oil Value]+[Gas Value]</f>
        <v>330</v>
      </c>
      <c r="J18" s="9">
        <f>IF(SUM([Total Value])=0,0,[Total Value]/SUM([Total Value]))</f>
        <v>0.1853932584269663</v>
      </c>
      <c r="K18" s="10">
        <v>18.78</v>
      </c>
    </row>
    <row r="19">
      <c r="A19" s="0" t="s">
        <v>60</v>
      </c>
      <c r="B19" s="0" t="s">
        <v>32</v>
      </c>
      <c r="C19" s="0" t="s">
        <v>33</v>
      </c>
      <c r="D19" s="0" t="s">
        <v>22</v>
      </c>
      <c r="E19" s="2">
        <v>88.83</v>
      </c>
      <c r="F19" s="2">
        <v>56.891697</v>
      </c>
      <c r="G19" s="3">
        <v>210</v>
      </c>
      <c r="H19" s="3">
        <v>60</v>
      </c>
      <c r="I19" s="3">
        <f>[Oil Value]+[Gas Value]</f>
        <v>270</v>
      </c>
      <c r="J19" s="9">
        <f>IF(SUM([Total Value])=0,0,[Total Value]/SUM([Total Value]))</f>
        <v>0.15168539325842698</v>
      </c>
      <c r="K19" s="10">
        <v>15.46</v>
      </c>
    </row>
    <row r="20">
      <c r="A20" s="0" t="s">
        <v>60</v>
      </c>
      <c r="B20" s="0" t="s">
        <v>35</v>
      </c>
      <c r="C20" s="0" t="s">
        <v>36</v>
      </c>
      <c r="D20" s="0" t="s">
        <v>22</v>
      </c>
      <c r="E20" s="2">
        <v>88.83</v>
      </c>
      <c r="F20" s="2">
        <v>56.891697</v>
      </c>
      <c r="G20" s="3">
        <v>350</v>
      </c>
      <c r="H20" s="3">
        <v>380</v>
      </c>
      <c r="I20" s="3">
        <f>[Oil Value]+[Gas Value]</f>
        <v>730</v>
      </c>
      <c r="J20" s="9">
        <f>IF(SUM([Total Value])=0,0,[Total Value]/SUM([Total Value]))</f>
        <v>0.4101123595505618</v>
      </c>
      <c r="K20" s="10">
        <v>41.54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638421058654785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13.54</v>
      </c>
      <c r="D3" s="4">
        <v>13.54</v>
      </c>
      <c r="E3" s="4">
        <f>[Prior]+[First]+[Second]</f>
        <v>27.08</v>
      </c>
    </row>
    <row r="4">
      <c r="A4" s="0" t="s">
        <v>44</v>
      </c>
      <c r="B4" s="4">
        <v>0</v>
      </c>
      <c r="C4" s="4">
        <v>-4.94</v>
      </c>
      <c r="D4" s="4">
        <v>-4.94</v>
      </c>
      <c r="E4" s="4">
        <f>[Prior]+[First]+[Second]</f>
        <v>-9.88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8.6</v>
      </c>
      <c r="D8" s="4">
        <v>8.6</v>
      </c>
      <c r="E8" s="4">
        <f>[Prior]+[First]+[Second]</f>
        <v>17.2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8.6</v>
      </c>
      <c r="D11" s="4">
        <v>8.6</v>
      </c>
      <c r="E11" s="4">
        <f>[Prior]+[First]+[Second]</f>
        <v>17.2</v>
      </c>
    </row>
    <row r="12">
      <c r="A12" s="0" t="s">
        <v>52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53</v>
      </c>
      <c r="B13" s="4">
        <v>0</v>
      </c>
      <c r="C13" s="4">
        <v>8.6</v>
      </c>
      <c r="D13" s="4">
        <v>8.6</v>
      </c>
      <c r="E13" s="4">
        <f>[Prior]+[First]+[Second]</f>
        <v>17.2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34</v>
      </c>
      <c r="C17" s="0" t="s">
        <v>33</v>
      </c>
      <c r="D17" s="0" t="s">
        <v>23</v>
      </c>
      <c r="E17" s="2">
        <v>87.22</v>
      </c>
      <c r="F17" s="2">
        <v>55.180426</v>
      </c>
      <c r="G17" s="3">
        <v>200</v>
      </c>
      <c r="H17" s="3">
        <v>110</v>
      </c>
      <c r="I17" s="3">
        <f>[Oil Value]+[Gas Value]</f>
        <v>310</v>
      </c>
      <c r="J17" s="9">
        <f>IF(SUM([Total Value])=0,0,[Total Value]/SUM([Total Value]))</f>
        <v>1</v>
      </c>
      <c r="K17" s="10">
        <v>17.2</v>
      </c>
    </row>
  </sheetData>
  <headerFooter/>
  <tableParts>
    <tablePart r:id="rId1"/>
    <tablePart r:id="rId2"/>
  </tableParts>
</worksheet>
</file>