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9-MIDDLEFIELD VILL-CARDINAL LS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<sst xmlns="http://schemas.openxmlformats.org/spreadsheetml/2006/main" count="53" uniqueCount="53">
  <si>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#8388</t>
  </si>
  <si>
    <t>RAB OIL &amp; GAS LLC</t>
  </si>
  <si>
    <t>Date Generated:</t>
  </si>
  <si>
    <t>01/08/2026</t>
  </si>
  <si>
    <t>P.O. BOX 427</t>
  </si>
  <si>
    <t>Tax Year:</t>
  </si>
  <si>
    <t>2025</t>
  </si>
  <si>
    <t>GARRETTSVILLE, OH 44231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</si>
  <si>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</si>
  <si>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</si>
  <si>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</si>
  <si>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</si>
  <si>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</si>
  <si>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</si>
  <si>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</si>
  <si>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</si>
  <si>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</si>
  <si>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</si>
  <si>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</si>
  <si>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</si>
  <si>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</si>
  <si>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</si>
  <si>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19-MIDDLEFIELD VILL-CARDINAL LSD</t>
  </si>
  <si>
    <t>Permit Summary</t>
  </si>
  <si>
    <t>Permit</t>
  </si>
  <si>
    <t>WellName</t>
  </si>
  <si>
    <t>Districts</t>
  </si>
  <si>
    <t>34055221280000</t>
  </si>
  <si>
    <t xml:space="preserve">BONNER     5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</si>
  <si>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</si>
  <si>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</si>
  <si>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</si>
  <si>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</si>
  <si>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</si>
  <si>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</si>
  <si>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</si>
  <si>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</si>
  <si>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</si>
  <si>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</si>
  <si>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</si>
  <si>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</si>
  <si>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</si>
  <si>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</si>
  <si>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</si>
  <si>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</si>
  <si>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</si>
  <si>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</si>
  <si>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</si>
  <si>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</si>
  <si>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</si>
  <si>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</si>
  <si>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</si>
  <si>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8388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</si>
</sst>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9" displayName="DistrictTable_19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9" displayName="TaxTable_19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5.84774398803711" customWidth="1"/>
    <col min="2" max="2" width="12.872331619262695" customWidth="1"/>
    <col min="3" max="3" width="15.996493339538574" customWidth="1"/>
    <col min="4" max="4" width="12.350568771362305" customWidth="1"/>
    <col min="5" max="5" width="40" customWidth="1"/>
    <col min="6" max="6" width="33.52978897094726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88.12</v>
      </c>
      <c r="C9" s="2">
        <v>55.887938</v>
      </c>
      <c r="D9" s="3">
        <v>900</v>
      </c>
      <c r="E9" s="3">
        <v>370</v>
      </c>
      <c r="F9" s="3">
        <f>[Oil Value]+[Gas Value]</f>
        <v>1270</v>
      </c>
      <c r="G9" s="4">
        <v>0</v>
      </c>
      <c r="H9" s="4">
        <v>35.5</v>
      </c>
      <c r="I9" s="4">
        <v>35.5</v>
      </c>
      <c r="J9" s="4">
        <f>[Prior Due]+[Half Due]+[Full Due]</f>
        <v>71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900</v>
      </c>
      <c r="D14" s="6">
        <v>370</v>
      </c>
      <c r="E14" s="8">
        <f>[Oil Value]+[Gas Value]</f>
        <v>1270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3.52978897094726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0</v>
      </c>
      <c r="C3" s="4">
        <v>55.99</v>
      </c>
      <c r="D3" s="4">
        <v>55.99</v>
      </c>
      <c r="E3" s="4">
        <f>[Prior]+[First]+[Second]</f>
        <v>111.98</v>
      </c>
    </row>
    <row r="4">
      <c r="A4" s="0" t="s">
        <v>36</v>
      </c>
      <c r="B4" s="4">
        <v>0</v>
      </c>
      <c r="C4" s="4">
        <v>-20.49</v>
      </c>
      <c r="D4" s="4">
        <v>-20.49</v>
      </c>
      <c r="E4" s="4">
        <f>[Prior]+[First]+[Second]</f>
        <v>-40.98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0</v>
      </c>
      <c r="C8" s="4">
        <v>35.5</v>
      </c>
      <c r="D8" s="4">
        <v>35.5</v>
      </c>
      <c r="E8" s="4">
        <f>[Prior]+[First]+[Second]</f>
        <v>71</v>
      </c>
    </row>
    <row r="9">
      <c r="A9" s="0" t="s">
        <v>41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43</v>
      </c>
      <c r="B11" s="4">
        <v>0</v>
      </c>
      <c r="C11" s="4">
        <v>35.5</v>
      </c>
      <c r="D11" s="4">
        <v>35.5</v>
      </c>
      <c r="E11" s="4">
        <f>[Prior]+[First]+[Second]</f>
        <v>71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0</v>
      </c>
      <c r="C13" s="4">
        <v>35.5</v>
      </c>
      <c r="D13" s="4">
        <v>35.5</v>
      </c>
      <c r="E13" s="4">
        <f>[Prior]+[First]+[Second]</f>
        <v>71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88.12</v>
      </c>
      <c r="F17" s="2">
        <v>55.887938</v>
      </c>
      <c r="G17" s="3">
        <v>900</v>
      </c>
      <c r="H17" s="3">
        <v>370</v>
      </c>
      <c r="I17" s="3">
        <f>[Oil Value]+[Gas Value]</f>
        <v>1270</v>
      </c>
      <c r="J17" s="9">
        <f>IF(SUM([Total Value])=0,0,[Total Value]/SUM([Total Value]))</f>
        <v>1</v>
      </c>
      <c r="K17" s="10">
        <v>71</v>
      </c>
    </row>
  </sheetData>
  <headerFooter/>
  <tableParts>
    <tablePart r:id="rId1"/>
    <tablePart r:id="rId2"/>
  </tableParts>
</worksheet>
</file>