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2-BAINBRIDGE TWP-KENSTON LSD" sheetId="2" r:id="rId3"/>
    <sheet name="04-BURTON TWP-BERKSHIRE LSD" sheetId="3" r:id="rId4"/>
    <sheet name="11-CHESTER TWP-WEST GEAUGA LSD" sheetId="4" r:id="rId5"/>
  </sheets>
  <calcPr fullCalcOnLoad="1"/>
</workbook>
</file>

<file path=xl/sharedStrings.xml><?xml version="1.0" encoding="utf-8"?>
<sst xmlns="http://schemas.openxmlformats.org/spreadsheetml/2006/main" count="61" uniqueCount="61">
  <si>
    <t>Oil and Gas Company #84</t>
  </si>
  <si>
    <t>EVERFLOW EASTERN PARTNERS LP</t>
  </si>
  <si>
    <t>Date Generated:</t>
  </si>
  <si>
    <t>01/08/2026</t>
  </si>
  <si>
    <t>585 WEST MAIN STREET</t>
  </si>
  <si>
    <t>Tax Year:</t>
  </si>
  <si>
    <t>2025</t>
  </si>
  <si>
    <t>CANFIELD, OH 44406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</si>
  <si>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</si>
  <si>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</si>
  <si>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</si>
  <si>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</si>
  <si>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</si>
  <si>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</si>
  <si>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</si>
  <si>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</si>
  <si>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</si>
  <si>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</si>
  <si>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</si>
  <si>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</si>
  <si>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</si>
  <si>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</si>
  <si>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02-BAINBRIDGE TWP-KENSTON LSD</t>
  </si>
  <si>
    <t>04-BURTON TWP-BERKSHIRE LSD</t>
  </si>
  <si>
    <t>11-CHESTER TWP-WEST GEAUGA LSD</t>
  </si>
  <si>
    <t>Permit Summary</t>
  </si>
  <si>
    <t>Permit</t>
  </si>
  <si>
    <t>WellName</t>
  </si>
  <si>
    <t>Districts</t>
  </si>
  <si>
    <t>34055214310000</t>
  </si>
  <si>
    <t>PARANT UNIT # 1</t>
  </si>
  <si>
    <t>34055214610000</t>
  </si>
  <si>
    <t>KENT STATE UNIVERSITY # 1</t>
  </si>
  <si>
    <t>34055214620000</t>
  </si>
  <si>
    <t>KENT STATE UNIVERSITY # 2</t>
  </si>
  <si>
    <t>34055217230000</t>
  </si>
  <si>
    <t>TRINITY CHURCH UNIT #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</si>
  <si>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</si>
  <si>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</si>
  <si>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</si>
  <si>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</si>
  <si>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</si>
  <si>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</si>
  <si>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</si>
  <si>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</si>
  <si>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</si>
  <si>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</si>
  <si>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</si>
  <si>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</si>
  <si>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</si>
  <si>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</si>
  <si>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</si>
  <si>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</si>
  <si>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</si>
  <si>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</si>
  <si>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</si>
  <si>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</si>
  <si>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</si>
  <si>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</si>
  <si>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</si>
  <si>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84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</si>
</sst>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1" headerRowCount="1">
  <autoFilter ref="A8:K11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5:F19" headerRowCount="1">
  <autoFilter ref="A15:F19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2" displayName="DistrictTable_02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2" displayName="TaxTable_0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04" displayName="DistrictTable_04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04" displayName="TaxTable_04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11" displayName="DistrictTable_11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9"/>
  <sheetViews>
    <sheetView workbookViewId="0"/>
  </sheetViews>
  <sheetFormatPr defaultRowHeight="15"/>
  <cols>
    <col min="1" max="1" width="34.19375991821289" customWidth="1"/>
    <col min="2" max="2" width="25.960126876831055" customWidth="1"/>
    <col min="3" max="3" width="15.996493339538574" customWidth="1"/>
    <col min="4" max="4" width="12.350568771362305" customWidth="1"/>
    <col min="5" max="5" width="40" customWidth="1"/>
    <col min="6" max="6" width="34.19375991821289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138.93</v>
      </c>
      <c r="C9" s="2">
        <v>81.086808</v>
      </c>
      <c r="D9" s="3">
        <v>0</v>
      </c>
      <c r="E9" s="3">
        <v>290</v>
      </c>
      <c r="F9" s="3">
        <f>[Oil Value]+[Gas Value]</f>
        <v>290</v>
      </c>
      <c r="G9" s="4">
        <v>0</v>
      </c>
      <c r="H9" s="4">
        <v>11.85</v>
      </c>
      <c r="I9" s="4">
        <v>11.85</v>
      </c>
      <c r="J9" s="4">
        <f>[Prior Due]+[Half Due]+[Full Due]</f>
        <v>23.7</v>
      </c>
      <c r="K9" s="0">
        <v>1</v>
      </c>
    </row>
    <row r="10">
      <c r="A10" s="0" t="s">
        <v>23</v>
      </c>
      <c r="B10" s="2">
        <v>80.8</v>
      </c>
      <c r="C10" s="2">
        <v>46.803422</v>
      </c>
      <c r="D10" s="3">
        <v>640</v>
      </c>
      <c r="E10" s="3">
        <v>590</v>
      </c>
      <c r="F10" s="3">
        <f>[Oil Value]+[Gas Value]</f>
        <v>1230</v>
      </c>
      <c r="G10" s="4">
        <v>0</v>
      </c>
      <c r="H10" s="4">
        <v>28.85</v>
      </c>
      <c r="I10" s="4">
        <v>28.85</v>
      </c>
      <c r="J10" s="4">
        <f>[Prior Due]+[Half Due]+[Full Due]</f>
        <v>57.7</v>
      </c>
      <c r="K10" s="0">
        <v>2</v>
      </c>
    </row>
    <row r="11">
      <c r="A11" s="0" t="s">
        <v>24</v>
      </c>
      <c r="B11" s="2">
        <v>88.83</v>
      </c>
      <c r="C11" s="2">
        <v>56.891697</v>
      </c>
      <c r="D11" s="3">
        <v>490</v>
      </c>
      <c r="E11" s="3">
        <v>260</v>
      </c>
      <c r="F11" s="3">
        <f>[Oil Value]+[Gas Value]</f>
        <v>750</v>
      </c>
      <c r="G11" s="4">
        <v>0</v>
      </c>
      <c r="H11" s="4">
        <v>21.41</v>
      </c>
      <c r="I11" s="4">
        <v>21.41</v>
      </c>
      <c r="J11" s="4">
        <f>[Prior Due]+[Half Due]+[Full Due]</f>
        <v>42.82</v>
      </c>
      <c r="K11" s="0">
        <v>1</v>
      </c>
    </row>
    <row r="14">
      <c r="A14" s="1" t="s">
        <v>25</v>
      </c>
    </row>
    <row r="15">
      <c r="A15" s="5" t="s">
        <v>26</v>
      </c>
      <c r="B15" s="5" t="s">
        <v>27</v>
      </c>
      <c r="C15" s="5" t="s">
        <v>14</v>
      </c>
      <c r="D15" s="5" t="s">
        <v>15</v>
      </c>
      <c r="E15" s="7" t="s">
        <v>16</v>
      </c>
      <c r="F15" s="5" t="s">
        <v>28</v>
      </c>
    </row>
    <row r="16">
      <c r="A16" s="5" t="s">
        <v>29</v>
      </c>
      <c r="B16" s="5" t="s">
        <v>30</v>
      </c>
      <c r="C16" s="6">
        <v>0</v>
      </c>
      <c r="D16" s="6">
        <v>290</v>
      </c>
      <c r="E16" s="8">
        <f>[Oil Value]+[Gas Value]</f>
        <v>290</v>
      </c>
      <c r="F16" s="5" t="s">
        <v>22</v>
      </c>
    </row>
    <row r="17">
      <c r="A17" s="5" t="s">
        <v>31</v>
      </c>
      <c r="B17" s="5" t="s">
        <v>32</v>
      </c>
      <c r="C17" s="6">
        <v>640</v>
      </c>
      <c r="D17" s="6">
        <v>280</v>
      </c>
      <c r="E17" s="8">
        <f>[Oil Value]+[Gas Value]</f>
        <v>920</v>
      </c>
      <c r="F17" s="5" t="s">
        <v>23</v>
      </c>
    </row>
    <row r="18">
      <c r="A18" s="5" t="s">
        <v>33</v>
      </c>
      <c r="B18" s="5" t="s">
        <v>34</v>
      </c>
      <c r="C18" s="6">
        <v>0</v>
      </c>
      <c r="D18" s="6">
        <v>310</v>
      </c>
      <c r="E18" s="8">
        <f>[Oil Value]+[Gas Value]</f>
        <v>310</v>
      </c>
      <c r="F18" s="5" t="s">
        <v>23</v>
      </c>
    </row>
    <row r="19">
      <c r="A19" s="5" t="s">
        <v>35</v>
      </c>
      <c r="B19" s="5" t="s">
        <v>36</v>
      </c>
      <c r="C19" s="6">
        <v>490</v>
      </c>
      <c r="D19" s="6">
        <v>260</v>
      </c>
      <c r="E19" s="8">
        <f>[Oil Value]+[Gas Value]</f>
        <v>750</v>
      </c>
      <c r="F19" s="5" t="s">
        <v>24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6.6481876373291" customWidth="1"/>
    <col min="4" max="4" width="32.63665008544922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37</v>
      </c>
    </row>
    <row r="2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</row>
    <row r="3">
      <c r="A3" s="0" t="s">
        <v>43</v>
      </c>
      <c r="B3" s="4">
        <v>0</v>
      </c>
      <c r="C3" s="4">
        <v>20.2</v>
      </c>
      <c r="D3" s="4">
        <v>20.2</v>
      </c>
      <c r="E3" s="4">
        <f>[Prior]+[First]+[Second]</f>
        <v>40.4</v>
      </c>
    </row>
    <row r="4">
      <c r="A4" s="0" t="s">
        <v>44</v>
      </c>
      <c r="B4" s="4">
        <v>0</v>
      </c>
      <c r="C4" s="4">
        <v>-8.35</v>
      </c>
      <c r="D4" s="4">
        <v>-8.35</v>
      </c>
      <c r="E4" s="4">
        <f>[Prior]+[First]+[Second]</f>
        <v>-16.7</v>
      </c>
    </row>
    <row r="5">
      <c r="A5" s="0" t="s">
        <v>45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48</v>
      </c>
      <c r="B8" s="4">
        <v>0</v>
      </c>
      <c r="C8" s="4">
        <v>11.85</v>
      </c>
      <c r="D8" s="4">
        <v>11.85</v>
      </c>
      <c r="E8" s="4">
        <f>[Prior]+[First]+[Second]</f>
        <v>23.7</v>
      </c>
    </row>
    <row r="9">
      <c r="A9" s="0" t="s">
        <v>49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51</v>
      </c>
      <c r="B11" s="4">
        <v>0</v>
      </c>
      <c r="C11" s="4">
        <v>11.85</v>
      </c>
      <c r="D11" s="4">
        <v>11.85</v>
      </c>
      <c r="E11" s="4">
        <f>[Prior]+[First]+[Second]</f>
        <v>23.7</v>
      </c>
    </row>
    <row r="12">
      <c r="A12" s="0" t="s">
        <v>52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53</v>
      </c>
      <c r="B13" s="4">
        <v>0</v>
      </c>
      <c r="C13" s="4">
        <v>11.85</v>
      </c>
      <c r="D13" s="4">
        <v>11.85</v>
      </c>
      <c r="E13" s="4">
        <f>[Prior]+[First]+[Second]</f>
        <v>23.7</v>
      </c>
    </row>
    <row r="15">
      <c r="A15" s="1" t="s">
        <v>54</v>
      </c>
    </row>
    <row r="16">
      <c r="A16" s="0" t="s">
        <v>55</v>
      </c>
      <c r="B16" s="0" t="s">
        <v>56</v>
      </c>
      <c r="C16" s="0" t="s">
        <v>57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58</v>
      </c>
      <c r="K16" s="0" t="s">
        <v>59</v>
      </c>
    </row>
    <row r="17">
      <c r="A17" s="0" t="s">
        <v>60</v>
      </c>
      <c r="B17" s="0" t="s">
        <v>29</v>
      </c>
      <c r="C17" s="0" t="s">
        <v>30</v>
      </c>
      <c r="D17" s="0" t="s">
        <v>22</v>
      </c>
      <c r="E17" s="2">
        <v>138.93</v>
      </c>
      <c r="F17" s="2">
        <v>81.086808</v>
      </c>
      <c r="G17" s="3">
        <v>0</v>
      </c>
      <c r="H17" s="3">
        <v>290</v>
      </c>
      <c r="I17" s="3">
        <f>[Oil Value]+[Gas Value]</f>
        <v>290</v>
      </c>
      <c r="J17" s="9">
        <f>IF(SUM([Total Value])=0,0,[Total Value]/SUM([Total Value]))</f>
        <v>1</v>
      </c>
      <c r="K17" s="10">
        <v>23.7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5.960126876831055" customWidth="1"/>
    <col min="4" max="4" width="30.4391059875488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37</v>
      </c>
    </row>
    <row r="2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</row>
    <row r="3">
      <c r="A3" s="0" t="s">
        <v>43</v>
      </c>
      <c r="B3" s="4">
        <v>0</v>
      </c>
      <c r="C3" s="4">
        <v>49.75</v>
      </c>
      <c r="D3" s="4">
        <v>49.75</v>
      </c>
      <c r="E3" s="4">
        <f>[Prior]+[First]+[Second]</f>
        <v>99.5</v>
      </c>
    </row>
    <row r="4">
      <c r="A4" s="0" t="s">
        <v>44</v>
      </c>
      <c r="B4" s="4">
        <v>0</v>
      </c>
      <c r="C4" s="4">
        <v>-20.9</v>
      </c>
      <c r="D4" s="4">
        <v>-20.9</v>
      </c>
      <c r="E4" s="4">
        <f>[Prior]+[First]+[Second]</f>
        <v>-41.8</v>
      </c>
    </row>
    <row r="5">
      <c r="A5" s="0" t="s">
        <v>45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48</v>
      </c>
      <c r="B8" s="4">
        <v>0</v>
      </c>
      <c r="C8" s="4">
        <v>28.85</v>
      </c>
      <c r="D8" s="4">
        <v>28.85</v>
      </c>
      <c r="E8" s="4">
        <f>[Prior]+[First]+[Second]</f>
        <v>57.7</v>
      </c>
    </row>
    <row r="9">
      <c r="A9" s="0" t="s">
        <v>49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51</v>
      </c>
      <c r="B11" s="4">
        <v>0</v>
      </c>
      <c r="C11" s="4">
        <v>28.85</v>
      </c>
      <c r="D11" s="4">
        <v>28.85</v>
      </c>
      <c r="E11" s="4">
        <f>[Prior]+[First]+[Second]</f>
        <v>57.7</v>
      </c>
    </row>
    <row r="12">
      <c r="A12" s="0" t="s">
        <v>52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53</v>
      </c>
      <c r="B13" s="4">
        <v>0</v>
      </c>
      <c r="C13" s="4">
        <v>28.85</v>
      </c>
      <c r="D13" s="4">
        <v>28.85</v>
      </c>
      <c r="E13" s="4">
        <f>[Prior]+[First]+[Second]</f>
        <v>57.7</v>
      </c>
    </row>
    <row r="15">
      <c r="A15" s="1" t="s">
        <v>54</v>
      </c>
    </row>
    <row r="16">
      <c r="A16" s="0" t="s">
        <v>55</v>
      </c>
      <c r="B16" s="0" t="s">
        <v>56</v>
      </c>
      <c r="C16" s="0" t="s">
        <v>57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58</v>
      </c>
      <c r="K16" s="0" t="s">
        <v>59</v>
      </c>
    </row>
    <row r="17">
      <c r="A17" s="0" t="s">
        <v>60</v>
      </c>
      <c r="B17" s="0" t="s">
        <v>31</v>
      </c>
      <c r="C17" s="0" t="s">
        <v>32</v>
      </c>
      <c r="D17" s="0" t="s">
        <v>23</v>
      </c>
      <c r="E17" s="2">
        <v>80.8</v>
      </c>
      <c r="F17" s="2">
        <v>46.803422</v>
      </c>
      <c r="G17" s="3">
        <v>640</v>
      </c>
      <c r="H17" s="3">
        <v>280</v>
      </c>
      <c r="I17" s="3">
        <f>[Oil Value]+[Gas Value]</f>
        <v>920</v>
      </c>
      <c r="J17" s="9">
        <f>IF(SUM([Total Value])=0,0,[Total Value]/SUM([Total Value]))</f>
        <v>0.7479674796747967</v>
      </c>
      <c r="K17" s="10">
        <v>43.08</v>
      </c>
    </row>
    <row r="18">
      <c r="A18" s="0" t="s">
        <v>60</v>
      </c>
      <c r="B18" s="0" t="s">
        <v>33</v>
      </c>
      <c r="C18" s="0" t="s">
        <v>34</v>
      </c>
      <c r="D18" s="0" t="s">
        <v>23</v>
      </c>
      <c r="E18" s="2">
        <v>80.8</v>
      </c>
      <c r="F18" s="2">
        <v>46.803422</v>
      </c>
      <c r="G18" s="3">
        <v>0</v>
      </c>
      <c r="H18" s="3">
        <v>310</v>
      </c>
      <c r="I18" s="3">
        <f>[Oil Value]+[Gas Value]</f>
        <v>310</v>
      </c>
      <c r="J18" s="9">
        <f>IF(SUM([Total Value])=0,0,[Total Value]/SUM([Total Value]))</f>
        <v>0.25203252032520324</v>
      </c>
      <c r="K18" s="10">
        <v>14.62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4.258769989013672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37</v>
      </c>
    </row>
    <row r="2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</row>
    <row r="3">
      <c r="A3" s="0" t="s">
        <v>43</v>
      </c>
      <c r="B3" s="4">
        <v>0</v>
      </c>
      <c r="C3" s="4">
        <v>33.38</v>
      </c>
      <c r="D3" s="4">
        <v>33.38</v>
      </c>
      <c r="E3" s="4">
        <f>[Prior]+[First]+[Second]</f>
        <v>66.76</v>
      </c>
    </row>
    <row r="4">
      <c r="A4" s="0" t="s">
        <v>44</v>
      </c>
      <c r="B4" s="4">
        <v>0</v>
      </c>
      <c r="C4" s="4">
        <v>-11.97</v>
      </c>
      <c r="D4" s="4">
        <v>-11.97</v>
      </c>
      <c r="E4" s="4">
        <f>[Prior]+[First]+[Second]</f>
        <v>-23.94</v>
      </c>
    </row>
    <row r="5">
      <c r="A5" s="0" t="s">
        <v>45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48</v>
      </c>
      <c r="B8" s="4">
        <v>0</v>
      </c>
      <c r="C8" s="4">
        <v>21.41</v>
      </c>
      <c r="D8" s="4">
        <v>21.41</v>
      </c>
      <c r="E8" s="4">
        <f>[Prior]+[First]+[Second]</f>
        <v>42.82</v>
      </c>
    </row>
    <row r="9">
      <c r="A9" s="0" t="s">
        <v>49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51</v>
      </c>
      <c r="B11" s="4">
        <v>0</v>
      </c>
      <c r="C11" s="4">
        <v>21.41</v>
      </c>
      <c r="D11" s="4">
        <v>21.41</v>
      </c>
      <c r="E11" s="4">
        <f>[Prior]+[First]+[Second]</f>
        <v>42.82</v>
      </c>
    </row>
    <row r="12">
      <c r="A12" s="0" t="s">
        <v>52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53</v>
      </c>
      <c r="B13" s="4">
        <v>0</v>
      </c>
      <c r="C13" s="4">
        <v>21.41</v>
      </c>
      <c r="D13" s="4">
        <v>21.41</v>
      </c>
      <c r="E13" s="4">
        <f>[Prior]+[First]+[Second]</f>
        <v>42.82</v>
      </c>
    </row>
    <row r="15">
      <c r="A15" s="1" t="s">
        <v>54</v>
      </c>
    </row>
    <row r="16">
      <c r="A16" s="0" t="s">
        <v>55</v>
      </c>
      <c r="B16" s="0" t="s">
        <v>56</v>
      </c>
      <c r="C16" s="0" t="s">
        <v>57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58</v>
      </c>
      <c r="K16" s="0" t="s">
        <v>59</v>
      </c>
    </row>
    <row r="17">
      <c r="A17" s="0" t="s">
        <v>60</v>
      </c>
      <c r="B17" s="0" t="s">
        <v>35</v>
      </c>
      <c r="C17" s="0" t="s">
        <v>36</v>
      </c>
      <c r="D17" s="0" t="s">
        <v>24</v>
      </c>
      <c r="E17" s="2">
        <v>88.83</v>
      </c>
      <c r="F17" s="2">
        <v>56.891697</v>
      </c>
      <c r="G17" s="3">
        <v>490</v>
      </c>
      <c r="H17" s="3">
        <v>260</v>
      </c>
      <c r="I17" s="3">
        <f>[Oil Value]+[Gas Value]</f>
        <v>750</v>
      </c>
      <c r="J17" s="9">
        <f>IF(SUM([Total Value])=0,0,[Total Value]/SUM([Total Value]))</f>
        <v>1</v>
      </c>
      <c r="K17" s="10">
        <v>42.82</v>
      </c>
    </row>
  </sheetData>
  <headerFooter/>
  <tableParts>
    <tablePart r:id="rId1"/>
    <tablePart r:id="rId2"/>
  </tableParts>
</worksheet>
</file>