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4-BURTON TWP-BERKSHIRE LSD" sheetId="2" r:id="rId3"/>
    <sheet name="11-CHESTER TWP-W GEAUGA LSD" sheetId="3" r:id="rId4"/>
    <sheet name="12-CLARIDON TWP-BERKSHIRE LSD" sheetId="4" r:id="rId5"/>
    <sheet name="26-RUSSELL TWP-W GEAUGA LSD" sheetId="5" r:id="rId6"/>
    <sheet name="32-TROY TWP-BERKSHIRE LSD" sheetId="6" r:id="rId7"/>
  </sheets>
  <calcPr fullCalcOnLoad="1"/>
</workbook>
</file>

<file path=xl/sharedStrings.xml><?xml version="1.0" encoding="utf-8"?>
<sst xmlns="http://schemas.openxmlformats.org/spreadsheetml/2006/main" count="113" uniqueCount="113">
  <si>
    <t>Oil and Gas Company #9722</t>
  </si>
  <si>
    <t>PIN OAK ENERGY PARTNERS LLC</t>
  </si>
  <si>
    <t>Date Generated:</t>
  </si>
  <si>
    <t>02/03/2025</t>
  </si>
  <si>
    <t>388 SOUTH MAIN ST SUITE 401</t>
  </si>
  <si>
    <t>Tax Year:</t>
  </si>
  <si>
    <t>2024</t>
  </si>
  <si>
    <t>AKRON, OH 44311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</si>
  <si>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</si>
  <si>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</si>
  <si>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</si>
  <si>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</si>
  <si>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</si>
  <si>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</si>
  <si>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</si>
  <si>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</si>
  <si>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</si>
  <si>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</si>
  <si>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</si>
  <si>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</si>
  <si>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</si>
  <si>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</si>
  <si>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04-BURTON TWP-BERKSHIRE LSD</t>
  </si>
  <si>
    <t>11-CHESTER TWP-W GEAUGA LSD</t>
  </si>
  <si>
    <t>12-CLARIDON TWP-BERKSHIRE LSD</t>
  </si>
  <si>
    <t>26-RUSSELL TWP-W GEAUGA LSD</t>
  </si>
  <si>
    <t>32-TROY TWP-BERKSHIRE LSD</t>
  </si>
  <si>
    <t>Permit Summary</t>
  </si>
  <si>
    <t>Permit</t>
  </si>
  <si>
    <t>WellName</t>
  </si>
  <si>
    <t>Districts</t>
  </si>
  <si>
    <t>34055200130000</t>
  </si>
  <si>
    <t>POMEROY 2</t>
  </si>
  <si>
    <t>34055200150000</t>
  </si>
  <si>
    <t>POMEROY 3</t>
  </si>
  <si>
    <t>34055200160000</t>
  </si>
  <si>
    <t>OSMOND 1</t>
  </si>
  <si>
    <t>34055203050000</t>
  </si>
  <si>
    <t>THOMAS 1</t>
  </si>
  <si>
    <t>34055203300000</t>
  </si>
  <si>
    <t xml:space="preserve">J C C     2</t>
  </si>
  <si>
    <t>34055215650000</t>
  </si>
  <si>
    <t>CLIFFORD UNIT # 1</t>
  </si>
  <si>
    <t>34055215690000</t>
  </si>
  <si>
    <t>WELSHFIELD INN UNIT # 1</t>
  </si>
  <si>
    <t>34055215800000</t>
  </si>
  <si>
    <t>WELSHFIELD INN UNIT # 2</t>
  </si>
  <si>
    <t>34055215940000</t>
  </si>
  <si>
    <t>L&amp;E BARCIKOWSKI UNIT # 1</t>
  </si>
  <si>
    <t>34055218000000</t>
  </si>
  <si>
    <t xml:space="preserve">BARCIKOSKI     2</t>
  </si>
  <si>
    <t>34055218710000</t>
  </si>
  <si>
    <t xml:space="preserve">OBERLE JOHN H TRUST UNIT     1</t>
  </si>
  <si>
    <t>34055219030000</t>
  </si>
  <si>
    <t xml:space="preserve">ZELTNER R     1</t>
  </si>
  <si>
    <t>34055219040000</t>
  </si>
  <si>
    <t xml:space="preserve">SUSCHECK H &amp; J     1</t>
  </si>
  <si>
    <t>34055219090000</t>
  </si>
  <si>
    <t xml:space="preserve">NUSRALA     1</t>
  </si>
  <si>
    <t>34055219110000</t>
  </si>
  <si>
    <t xml:space="preserve">SCHNEIDER H UNIT     1</t>
  </si>
  <si>
    <t>34055219860000</t>
  </si>
  <si>
    <t xml:space="preserve">DAUTARTAS UNIT     1</t>
  </si>
  <si>
    <t>34055219950000</t>
  </si>
  <si>
    <t xml:space="preserve">ARMSTRONG UNIT     1</t>
  </si>
  <si>
    <t>34055220050000</t>
  </si>
  <si>
    <t xml:space="preserve">YABROFF UNIT     1</t>
  </si>
  <si>
    <t>34055220490000</t>
  </si>
  <si>
    <t xml:space="preserve">MIESZ-HOOD UNIT     1</t>
  </si>
  <si>
    <t>34055220520000</t>
  </si>
  <si>
    <t xml:space="preserve">LANDIS UNIT     1</t>
  </si>
  <si>
    <t>34055220600000</t>
  </si>
  <si>
    <t xml:space="preserve">VALLETTA UNIT     1</t>
  </si>
  <si>
    <t>34055220710000</t>
  </si>
  <si>
    <t xml:space="preserve">GREVE UNIT     1</t>
  </si>
  <si>
    <t>34055220780000</t>
  </si>
  <si>
    <t xml:space="preserve">ALLYN UNIT     1</t>
  </si>
  <si>
    <t>34055220830000</t>
  </si>
  <si>
    <t xml:space="preserve">LAND PRESERVATION PARTNERSHIP     4</t>
  </si>
  <si>
    <t>34055220890000</t>
  </si>
  <si>
    <t xml:space="preserve">GEAUGA CO FAIRGROUNDS     1</t>
  </si>
  <si>
    <t>34055221030000</t>
  </si>
  <si>
    <t xml:space="preserve">RATAJCZAK UNIT     1</t>
  </si>
  <si>
    <t>34055221070000</t>
  </si>
  <si>
    <t xml:space="preserve">AZNAUROVA UNIT     1</t>
  </si>
  <si>
    <t>34055221150000</t>
  </si>
  <si>
    <t xml:space="preserve">DENZINE     1</t>
  </si>
  <si>
    <t>34055600010000</t>
  </si>
  <si>
    <t xml:space="preserve">J.C.C.    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</si>
  <si>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</si>
  <si>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</si>
  <si>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</si>
  <si>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</si>
  <si>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</si>
  <si>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</si>
  <si>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</si>
  <si>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</si>
  <si>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</si>
  <si>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</si>
  <si>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</si>
  <si>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</si>
  <si>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</si>
  <si>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</si>
  <si>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</si>
  <si>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</si>
  <si>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</si>
  <si>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</si>
  <si>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</si>
  <si>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</si>
  <si>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</si>
  <si>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</si>
  <si>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</si>
  <si>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9722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</si>
</sst>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3" headerRowCount="1">
  <autoFilter ref="A8:K13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xTable_26" displayName="TaxTable_26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DistrictTable_32" displayName="DistrictTable_32" ref="A16:K21" headerRowCount="1">
  <autoFilter ref="A16:K21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xTable_32" displayName="TaxTable_3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7:F46" headerRowCount="1">
  <autoFilter ref="A17:F46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4" displayName="DistrictTable_04" ref="A16:K22" headerRowCount="1">
  <autoFilter ref="A16:K22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4" displayName="TaxTable_04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11" displayName="DistrictTable_11" ref="A16:K28" headerRowCount="1">
  <autoFilter ref="A16:K2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11" displayName="TaxTable_1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istrictTable_12" displayName="DistrictTable_12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xTable_12" displayName="TaxTable_1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DistrictTable_26" displayName="DistrictTable_26" ref="A16:K21" headerRowCount="1">
  <autoFilter ref="A16:K21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table" Target="../tables/table8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9.xml"/><Relationship Id="rId2" Type="http://schemas.openxmlformats.org/officeDocument/2006/relationships/table" Target="../tables/table10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1.xml"/><Relationship Id="rId2" Type="http://schemas.openxmlformats.org/officeDocument/2006/relationships/table" Target="../tables/table1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46"/>
  <sheetViews>
    <sheetView workbookViewId="0"/>
  </sheetViews>
  <sheetFormatPr defaultRowHeight="15"/>
  <cols>
    <col min="1" max="1" width="35.84774398803711" customWidth="1"/>
    <col min="2" max="2" width="36.44859313964844" customWidth="1"/>
    <col min="3" max="3" width="15.996493339538574" customWidth="1"/>
    <col min="4" max="4" width="12.350568771362305" customWidth="1"/>
    <col min="5" max="5" width="40" customWidth="1"/>
    <col min="6" max="6" width="32.00849151611328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80.83</v>
      </c>
      <c r="C9" s="2">
        <v>46.842181</v>
      </c>
      <c r="D9" s="3">
        <v>0</v>
      </c>
      <c r="E9" s="3">
        <v>510</v>
      </c>
      <c r="F9" s="3">
        <f>[Oil Value]+[Gas Value]</f>
        <v>510</v>
      </c>
      <c r="G9" s="4">
        <v>0</v>
      </c>
      <c r="H9" s="4">
        <v>12.29</v>
      </c>
      <c r="I9" s="4">
        <v>12.29</v>
      </c>
      <c r="J9" s="4">
        <f>[Prior Due]+[Half Due]+[Full Due]</f>
        <v>24.58</v>
      </c>
      <c r="K9" s="0">
        <v>6</v>
      </c>
    </row>
    <row r="10">
      <c r="A10" s="0" t="s">
        <v>23</v>
      </c>
      <c r="B10" s="2">
        <v>86.64</v>
      </c>
      <c r="C10" s="2">
        <v>54.731092</v>
      </c>
      <c r="D10" s="3">
        <v>12340</v>
      </c>
      <c r="E10" s="3">
        <v>32260</v>
      </c>
      <c r="F10" s="3">
        <f>[Oil Value]+[Gas Value]</f>
        <v>44600</v>
      </c>
      <c r="G10" s="4">
        <v>0</v>
      </c>
      <c r="H10" s="4">
        <v>1221.13</v>
      </c>
      <c r="I10" s="4">
        <v>1221.13</v>
      </c>
      <c r="J10" s="4">
        <f>[Prior Due]+[Half Due]+[Full Due]</f>
        <v>2442.26</v>
      </c>
      <c r="K10" s="0">
        <v>12</v>
      </c>
    </row>
    <row r="11">
      <c r="A11" s="0" t="s">
        <v>24</v>
      </c>
      <c r="B11" s="2">
        <v>82.15</v>
      </c>
      <c r="C11" s="2">
        <v>44.548776</v>
      </c>
      <c r="D11" s="3">
        <v>0</v>
      </c>
      <c r="E11" s="3">
        <v>90</v>
      </c>
      <c r="F11" s="3">
        <f>[Oil Value]+[Gas Value]</f>
        <v>90</v>
      </c>
      <c r="G11" s="4">
        <v>0</v>
      </c>
      <c r="H11" s="4">
        <v>2.01</v>
      </c>
      <c r="I11" s="4">
        <v>2.01</v>
      </c>
      <c r="J11" s="4">
        <f>[Prior Due]+[Half Due]+[Full Due]</f>
        <v>4.02</v>
      </c>
      <c r="K11" s="0">
        <v>1</v>
      </c>
    </row>
    <row r="12">
      <c r="A12" s="0" t="s">
        <v>25</v>
      </c>
      <c r="B12" s="2">
        <v>89.73</v>
      </c>
      <c r="C12" s="2">
        <v>56.66545</v>
      </c>
      <c r="D12" s="3">
        <v>1610</v>
      </c>
      <c r="E12" s="3">
        <v>22060</v>
      </c>
      <c r="F12" s="3">
        <f>[Oil Value]+[Gas Value]</f>
        <v>23670</v>
      </c>
      <c r="G12" s="4">
        <v>0</v>
      </c>
      <c r="H12" s="4">
        <v>670.82</v>
      </c>
      <c r="I12" s="4">
        <v>670.82</v>
      </c>
      <c r="J12" s="4">
        <f>[Prior Due]+[Half Due]+[Full Due]</f>
        <v>1341.64</v>
      </c>
      <c r="K12" s="0">
        <v>5</v>
      </c>
    </row>
    <row r="13">
      <c r="A13" s="0" t="s">
        <v>26</v>
      </c>
      <c r="B13" s="2">
        <v>86.1</v>
      </c>
      <c r="C13" s="2">
        <v>48.212873</v>
      </c>
      <c r="D13" s="3">
        <v>11850</v>
      </c>
      <c r="E13" s="3">
        <v>1090</v>
      </c>
      <c r="F13" s="3">
        <f>[Oil Value]+[Gas Value]</f>
        <v>12940</v>
      </c>
      <c r="G13" s="4">
        <v>0</v>
      </c>
      <c r="H13" s="4">
        <v>312.03</v>
      </c>
      <c r="I13" s="4">
        <v>312.03</v>
      </c>
      <c r="J13" s="4">
        <f>[Prior Due]+[Half Due]+[Full Due]</f>
        <v>624.06</v>
      </c>
      <c r="K13" s="0">
        <v>5</v>
      </c>
    </row>
    <row r="16">
      <c r="A16" s="1" t="s">
        <v>27</v>
      </c>
    </row>
    <row r="17">
      <c r="A17" s="5" t="s">
        <v>28</v>
      </c>
      <c r="B17" s="5" t="s">
        <v>29</v>
      </c>
      <c r="C17" s="5" t="s">
        <v>14</v>
      </c>
      <c r="D17" s="5" t="s">
        <v>15</v>
      </c>
      <c r="E17" s="7" t="s">
        <v>16</v>
      </c>
      <c r="F17" s="5" t="s">
        <v>30</v>
      </c>
    </row>
    <row r="18">
      <c r="A18" s="5" t="s">
        <v>31</v>
      </c>
      <c r="B18" s="5" t="s">
        <v>32</v>
      </c>
      <c r="C18" s="6">
        <v>0</v>
      </c>
      <c r="D18" s="6">
        <v>50</v>
      </c>
      <c r="E18" s="8">
        <f>[Oil Value]+[Gas Value]</f>
        <v>50</v>
      </c>
      <c r="F18" s="5" t="s">
        <v>22</v>
      </c>
    </row>
    <row r="19">
      <c r="A19" s="5" t="s">
        <v>33</v>
      </c>
      <c r="B19" s="5" t="s">
        <v>34</v>
      </c>
      <c r="C19" s="6">
        <v>0</v>
      </c>
      <c r="D19" s="6">
        <v>50</v>
      </c>
      <c r="E19" s="8">
        <f>[Oil Value]+[Gas Value]</f>
        <v>50</v>
      </c>
      <c r="F19" s="5" t="s">
        <v>22</v>
      </c>
    </row>
    <row r="20">
      <c r="A20" s="5" t="s">
        <v>35</v>
      </c>
      <c r="B20" s="5" t="s">
        <v>36</v>
      </c>
      <c r="C20" s="6">
        <v>0</v>
      </c>
      <c r="D20" s="6">
        <v>110</v>
      </c>
      <c r="E20" s="8">
        <f>[Oil Value]+[Gas Value]</f>
        <v>110</v>
      </c>
      <c r="F20" s="5" t="s">
        <v>22</v>
      </c>
    </row>
    <row r="21">
      <c r="A21" s="5" t="s">
        <v>37</v>
      </c>
      <c r="B21" s="5" t="s">
        <v>38</v>
      </c>
      <c r="C21" s="6">
        <v>0</v>
      </c>
      <c r="D21" s="6">
        <v>70</v>
      </c>
      <c r="E21" s="8">
        <f>[Oil Value]+[Gas Value]</f>
        <v>70</v>
      </c>
      <c r="F21" s="5" t="s">
        <v>22</v>
      </c>
    </row>
    <row r="22">
      <c r="A22" s="5" t="s">
        <v>39</v>
      </c>
      <c r="B22" s="5" t="s">
        <v>40</v>
      </c>
      <c r="C22" s="6">
        <v>0</v>
      </c>
      <c r="D22" s="6">
        <v>90</v>
      </c>
      <c r="E22" s="8">
        <f>[Oil Value]+[Gas Value]</f>
        <v>90</v>
      </c>
      <c r="F22" s="5" t="s">
        <v>24</v>
      </c>
    </row>
    <row r="23">
      <c r="A23" s="5" t="s">
        <v>41</v>
      </c>
      <c r="B23" s="5" t="s">
        <v>42</v>
      </c>
      <c r="C23" s="6">
        <v>1370</v>
      </c>
      <c r="D23" s="6">
        <v>410</v>
      </c>
      <c r="E23" s="8">
        <f>[Oil Value]+[Gas Value]</f>
        <v>1780</v>
      </c>
      <c r="F23" s="5" t="s">
        <v>26</v>
      </c>
    </row>
    <row r="24">
      <c r="A24" s="5" t="s">
        <v>43</v>
      </c>
      <c r="B24" s="5" t="s">
        <v>44</v>
      </c>
      <c r="C24" s="6">
        <v>80</v>
      </c>
      <c r="D24" s="6">
        <v>260</v>
      </c>
      <c r="E24" s="8">
        <f>[Oil Value]+[Gas Value]</f>
        <v>340</v>
      </c>
      <c r="F24" s="5" t="s">
        <v>26</v>
      </c>
    </row>
    <row r="25">
      <c r="A25" s="5" t="s">
        <v>45</v>
      </c>
      <c r="B25" s="5" t="s">
        <v>46</v>
      </c>
      <c r="C25" s="6">
        <v>80</v>
      </c>
      <c r="D25" s="6">
        <v>260</v>
      </c>
      <c r="E25" s="8">
        <f>[Oil Value]+[Gas Value]</f>
        <v>340</v>
      </c>
      <c r="F25" s="5" t="s">
        <v>26</v>
      </c>
    </row>
    <row r="26">
      <c r="A26" s="5" t="s">
        <v>47</v>
      </c>
      <c r="B26" s="5" t="s">
        <v>48</v>
      </c>
      <c r="C26" s="6">
        <v>390</v>
      </c>
      <c r="D26" s="6">
        <v>60</v>
      </c>
      <c r="E26" s="8">
        <f>[Oil Value]+[Gas Value]</f>
        <v>450</v>
      </c>
      <c r="F26" s="5" t="s">
        <v>26</v>
      </c>
    </row>
    <row r="27">
      <c r="A27" s="5" t="s">
        <v>49</v>
      </c>
      <c r="B27" s="5" t="s">
        <v>50</v>
      </c>
      <c r="C27" s="6">
        <v>9930</v>
      </c>
      <c r="D27" s="6">
        <v>100</v>
      </c>
      <c r="E27" s="8">
        <f>[Oil Value]+[Gas Value]</f>
        <v>10030</v>
      </c>
      <c r="F27" s="5" t="s">
        <v>26</v>
      </c>
    </row>
    <row r="28">
      <c r="A28" s="5" t="s">
        <v>51</v>
      </c>
      <c r="B28" s="5" t="s">
        <v>52</v>
      </c>
      <c r="C28" s="6">
        <v>140</v>
      </c>
      <c r="D28" s="6">
        <v>130</v>
      </c>
      <c r="E28" s="8">
        <f>[Oil Value]+[Gas Value]</f>
        <v>270</v>
      </c>
      <c r="F28" s="5" t="s">
        <v>23</v>
      </c>
    </row>
    <row r="29">
      <c r="A29" s="5" t="s">
        <v>53</v>
      </c>
      <c r="B29" s="5" t="s">
        <v>54</v>
      </c>
      <c r="C29" s="6">
        <v>230</v>
      </c>
      <c r="D29" s="6">
        <v>2550</v>
      </c>
      <c r="E29" s="8">
        <f>[Oil Value]+[Gas Value]</f>
        <v>2780</v>
      </c>
      <c r="F29" s="5" t="s">
        <v>25</v>
      </c>
    </row>
    <row r="30">
      <c r="A30" s="5" t="s">
        <v>55</v>
      </c>
      <c r="B30" s="5" t="s">
        <v>56</v>
      </c>
      <c r="C30" s="6">
        <v>780</v>
      </c>
      <c r="D30" s="6">
        <v>260</v>
      </c>
      <c r="E30" s="8">
        <f>[Oil Value]+[Gas Value]</f>
        <v>1040</v>
      </c>
      <c r="F30" s="5" t="s">
        <v>25</v>
      </c>
    </row>
    <row r="31">
      <c r="A31" s="5" t="s">
        <v>57</v>
      </c>
      <c r="B31" s="5" t="s">
        <v>58</v>
      </c>
      <c r="C31" s="6">
        <v>0</v>
      </c>
      <c r="D31" s="6">
        <v>3040</v>
      </c>
      <c r="E31" s="8">
        <f>[Oil Value]+[Gas Value]</f>
        <v>3040</v>
      </c>
      <c r="F31" s="5" t="s">
        <v>23</v>
      </c>
    </row>
    <row r="32">
      <c r="A32" s="5" t="s">
        <v>59</v>
      </c>
      <c r="B32" s="5" t="s">
        <v>60</v>
      </c>
      <c r="C32" s="6">
        <v>8730</v>
      </c>
      <c r="D32" s="6">
        <v>1770</v>
      </c>
      <c r="E32" s="8">
        <f>[Oil Value]+[Gas Value]</f>
        <v>10500</v>
      </c>
      <c r="F32" s="5" t="s">
        <v>23</v>
      </c>
    </row>
    <row r="33">
      <c r="A33" s="5" t="s">
        <v>61</v>
      </c>
      <c r="B33" s="5" t="s">
        <v>62</v>
      </c>
      <c r="C33" s="6">
        <v>250</v>
      </c>
      <c r="D33" s="6">
        <v>580</v>
      </c>
      <c r="E33" s="8">
        <f>[Oil Value]+[Gas Value]</f>
        <v>830</v>
      </c>
      <c r="F33" s="5" t="s">
        <v>23</v>
      </c>
    </row>
    <row r="34">
      <c r="A34" s="5" t="s">
        <v>63</v>
      </c>
      <c r="B34" s="5" t="s">
        <v>64</v>
      </c>
      <c r="C34" s="6">
        <v>680</v>
      </c>
      <c r="D34" s="6">
        <v>2210</v>
      </c>
      <c r="E34" s="8">
        <f>[Oil Value]+[Gas Value]</f>
        <v>2890</v>
      </c>
      <c r="F34" s="5" t="s">
        <v>23</v>
      </c>
    </row>
    <row r="35">
      <c r="A35" s="5" t="s">
        <v>65</v>
      </c>
      <c r="B35" s="5" t="s">
        <v>66</v>
      </c>
      <c r="C35" s="6">
        <v>290</v>
      </c>
      <c r="D35" s="6">
        <v>1380</v>
      </c>
      <c r="E35" s="8">
        <f>[Oil Value]+[Gas Value]</f>
        <v>1670</v>
      </c>
      <c r="F35" s="5" t="s">
        <v>23</v>
      </c>
    </row>
    <row r="36">
      <c r="A36" s="5" t="s">
        <v>67</v>
      </c>
      <c r="B36" s="5" t="s">
        <v>68</v>
      </c>
      <c r="C36" s="6">
        <v>300</v>
      </c>
      <c r="D36" s="6">
        <v>5360</v>
      </c>
      <c r="E36" s="8">
        <f>[Oil Value]+[Gas Value]</f>
        <v>5660</v>
      </c>
      <c r="F36" s="5" t="s">
        <v>23</v>
      </c>
    </row>
    <row r="37">
      <c r="A37" s="5" t="s">
        <v>69</v>
      </c>
      <c r="B37" s="5" t="s">
        <v>70</v>
      </c>
      <c r="C37" s="6">
        <v>300</v>
      </c>
      <c r="D37" s="6">
        <v>5530</v>
      </c>
      <c r="E37" s="8">
        <f>[Oil Value]+[Gas Value]</f>
        <v>5830</v>
      </c>
      <c r="F37" s="5" t="s">
        <v>23</v>
      </c>
    </row>
    <row r="38">
      <c r="A38" s="5" t="s">
        <v>71</v>
      </c>
      <c r="B38" s="5" t="s">
        <v>72</v>
      </c>
      <c r="C38" s="6">
        <v>380</v>
      </c>
      <c r="D38" s="6">
        <v>7770</v>
      </c>
      <c r="E38" s="8">
        <f>[Oil Value]+[Gas Value]</f>
        <v>8150</v>
      </c>
      <c r="F38" s="5" t="s">
        <v>23</v>
      </c>
    </row>
    <row r="39">
      <c r="A39" s="5" t="s">
        <v>73</v>
      </c>
      <c r="B39" s="5" t="s">
        <v>74</v>
      </c>
      <c r="C39" s="6">
        <v>120</v>
      </c>
      <c r="D39" s="6">
        <v>8190</v>
      </c>
      <c r="E39" s="8">
        <f>[Oil Value]+[Gas Value]</f>
        <v>8310</v>
      </c>
      <c r="F39" s="5" t="s">
        <v>25</v>
      </c>
    </row>
    <row r="40">
      <c r="A40" s="5" t="s">
        <v>75</v>
      </c>
      <c r="B40" s="5" t="s">
        <v>76</v>
      </c>
      <c r="C40" s="6">
        <v>0</v>
      </c>
      <c r="D40" s="6">
        <v>520</v>
      </c>
      <c r="E40" s="8">
        <f>[Oil Value]+[Gas Value]</f>
        <v>520</v>
      </c>
      <c r="F40" s="5" t="s">
        <v>23</v>
      </c>
    </row>
    <row r="41">
      <c r="A41" s="5" t="s">
        <v>77</v>
      </c>
      <c r="B41" s="5" t="s">
        <v>78</v>
      </c>
      <c r="C41" s="6">
        <v>940</v>
      </c>
      <c r="D41" s="6">
        <v>1800</v>
      </c>
      <c r="E41" s="8">
        <f>[Oil Value]+[Gas Value]</f>
        <v>2740</v>
      </c>
      <c r="F41" s="5" t="s">
        <v>23</v>
      </c>
    </row>
    <row r="42">
      <c r="A42" s="5" t="s">
        <v>79</v>
      </c>
      <c r="B42" s="5" t="s">
        <v>80</v>
      </c>
      <c r="C42" s="6">
        <v>0</v>
      </c>
      <c r="D42" s="6">
        <v>130</v>
      </c>
      <c r="E42" s="8">
        <f>[Oil Value]+[Gas Value]</f>
        <v>130</v>
      </c>
      <c r="F42" s="5" t="s">
        <v>22</v>
      </c>
    </row>
    <row r="43">
      <c r="A43" s="5" t="s">
        <v>81</v>
      </c>
      <c r="B43" s="5" t="s">
        <v>82</v>
      </c>
      <c r="C43" s="6">
        <v>300</v>
      </c>
      <c r="D43" s="6">
        <v>2470</v>
      </c>
      <c r="E43" s="8">
        <f>[Oil Value]+[Gas Value]</f>
        <v>2770</v>
      </c>
      <c r="F43" s="5" t="s">
        <v>25</v>
      </c>
    </row>
    <row r="44">
      <c r="A44" s="5" t="s">
        <v>83</v>
      </c>
      <c r="B44" s="5" t="s">
        <v>84</v>
      </c>
      <c r="C44" s="6">
        <v>330</v>
      </c>
      <c r="D44" s="6">
        <v>2170</v>
      </c>
      <c r="E44" s="8">
        <f>[Oil Value]+[Gas Value]</f>
        <v>2500</v>
      </c>
      <c r="F44" s="5" t="s">
        <v>23</v>
      </c>
    </row>
    <row r="45">
      <c r="A45" s="5" t="s">
        <v>85</v>
      </c>
      <c r="B45" s="5" t="s">
        <v>86</v>
      </c>
      <c r="C45" s="6">
        <v>180</v>
      </c>
      <c r="D45" s="6">
        <v>8590</v>
      </c>
      <c r="E45" s="8">
        <f>[Oil Value]+[Gas Value]</f>
        <v>8770</v>
      </c>
      <c r="F45" s="5" t="s">
        <v>25</v>
      </c>
    </row>
    <row r="46">
      <c r="A46" s="5" t="s">
        <v>87</v>
      </c>
      <c r="B46" s="5" t="s">
        <v>88</v>
      </c>
      <c r="C46" s="6">
        <v>0</v>
      </c>
      <c r="D46" s="6">
        <v>100</v>
      </c>
      <c r="E46" s="8">
        <f>[Oil Value]+[Gas Value]</f>
        <v>100</v>
      </c>
      <c r="F46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22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9.176645278930664" customWidth="1"/>
    <col min="4" max="4" width="30.439105987548828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89</v>
      </c>
    </row>
    <row r="2">
      <c r="A2" s="0" t="s">
        <v>90</v>
      </c>
      <c r="B2" s="0" t="s">
        <v>91</v>
      </c>
      <c r="C2" s="0" t="s">
        <v>92</v>
      </c>
      <c r="D2" s="0" t="s">
        <v>93</v>
      </c>
      <c r="E2" s="0" t="s">
        <v>94</v>
      </c>
    </row>
    <row r="3">
      <c r="A3" s="0" t="s">
        <v>95</v>
      </c>
      <c r="B3" s="4">
        <v>0</v>
      </c>
      <c r="C3" s="4">
        <v>20.9</v>
      </c>
      <c r="D3" s="4">
        <v>20.9</v>
      </c>
      <c r="E3" s="4">
        <f>[Prior]+[First]+[Second]</f>
        <v>41.8</v>
      </c>
    </row>
    <row r="4">
      <c r="A4" s="0" t="s">
        <v>96</v>
      </c>
      <c r="B4" s="4">
        <v>0</v>
      </c>
      <c r="C4" s="4">
        <v>-8.61</v>
      </c>
      <c r="D4" s="4">
        <v>-8.61</v>
      </c>
      <c r="E4" s="4">
        <f>[Prior]+[First]+[Second]</f>
        <v>-17.22</v>
      </c>
    </row>
    <row r="5">
      <c r="A5" s="0" t="s">
        <v>97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100</v>
      </c>
      <c r="B8" s="4">
        <v>0</v>
      </c>
      <c r="C8" s="4">
        <v>12.29</v>
      </c>
      <c r="D8" s="4">
        <v>12.29</v>
      </c>
      <c r="E8" s="4">
        <f>[Prior]+[First]+[Second]</f>
        <v>24.58</v>
      </c>
    </row>
    <row r="9">
      <c r="A9" s="0" t="s">
        <v>101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102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103</v>
      </c>
      <c r="B11" s="4">
        <v>0</v>
      </c>
      <c r="C11" s="4">
        <v>12.29</v>
      </c>
      <c r="D11" s="4">
        <v>12.29</v>
      </c>
      <c r="E11" s="4">
        <f>[Prior]+[First]+[Second]</f>
        <v>24.58</v>
      </c>
    </row>
    <row r="12">
      <c r="A12" s="0" t="s">
        <v>104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105</v>
      </c>
      <c r="B13" s="4">
        <v>0</v>
      </c>
      <c r="C13" s="4">
        <v>12.29</v>
      </c>
      <c r="D13" s="4">
        <v>12.29</v>
      </c>
      <c r="E13" s="4">
        <f>[Prior]+[First]+[Second]</f>
        <v>24.58</v>
      </c>
    </row>
    <row r="15">
      <c r="A15" s="1" t="s">
        <v>106</v>
      </c>
    </row>
    <row r="16">
      <c r="A16" s="0" t="s">
        <v>107</v>
      </c>
      <c r="B16" s="0" t="s">
        <v>108</v>
      </c>
      <c r="C16" s="0" t="s">
        <v>109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110</v>
      </c>
      <c r="K16" s="0" t="s">
        <v>111</v>
      </c>
    </row>
    <row r="17">
      <c r="A17" s="0" t="s">
        <v>112</v>
      </c>
      <c r="B17" s="0" t="s">
        <v>31</v>
      </c>
      <c r="C17" s="0" t="s">
        <v>32</v>
      </c>
      <c r="D17" s="0" t="s">
        <v>22</v>
      </c>
      <c r="E17" s="2">
        <v>80.83</v>
      </c>
      <c r="F17" s="2">
        <v>46.842181</v>
      </c>
      <c r="G17" s="3">
        <v>0</v>
      </c>
      <c r="H17" s="3">
        <v>50</v>
      </c>
      <c r="I17" s="3">
        <f>[Oil Value]+[Gas Value]</f>
        <v>50</v>
      </c>
      <c r="J17" s="9">
        <f>IF(SUM([Total Value])=0,0,[Total Value]/SUM([Total Value]))</f>
        <v>0.09803921568627452</v>
      </c>
      <c r="K17" s="10">
        <v>2.5</v>
      </c>
    </row>
    <row r="18">
      <c r="A18" s="0" t="s">
        <v>112</v>
      </c>
      <c r="B18" s="0" t="s">
        <v>33</v>
      </c>
      <c r="C18" s="0" t="s">
        <v>34</v>
      </c>
      <c r="D18" s="0" t="s">
        <v>22</v>
      </c>
      <c r="E18" s="2">
        <v>80.83</v>
      </c>
      <c r="F18" s="2">
        <v>46.842181</v>
      </c>
      <c r="G18" s="3">
        <v>0</v>
      </c>
      <c r="H18" s="3">
        <v>50</v>
      </c>
      <c r="I18" s="3">
        <f>[Oil Value]+[Gas Value]</f>
        <v>50</v>
      </c>
      <c r="J18" s="9">
        <f>IF(SUM([Total Value])=0,0,[Total Value]/SUM([Total Value]))</f>
        <v>0.09803921568627452</v>
      </c>
      <c r="K18" s="10">
        <v>2.5</v>
      </c>
    </row>
    <row r="19">
      <c r="A19" s="0" t="s">
        <v>112</v>
      </c>
      <c r="B19" s="0" t="s">
        <v>35</v>
      </c>
      <c r="C19" s="0" t="s">
        <v>36</v>
      </c>
      <c r="D19" s="0" t="s">
        <v>22</v>
      </c>
      <c r="E19" s="2">
        <v>80.83</v>
      </c>
      <c r="F19" s="2">
        <v>46.842181</v>
      </c>
      <c r="G19" s="3">
        <v>0</v>
      </c>
      <c r="H19" s="3">
        <v>110</v>
      </c>
      <c r="I19" s="3">
        <f>[Oil Value]+[Gas Value]</f>
        <v>110</v>
      </c>
      <c r="J19" s="9">
        <f>IF(SUM([Total Value])=0,0,[Total Value]/SUM([Total Value]))</f>
        <v>0.21568627450980393</v>
      </c>
      <c r="K19" s="10">
        <v>5.26</v>
      </c>
    </row>
    <row r="20">
      <c r="A20" s="0" t="s">
        <v>112</v>
      </c>
      <c r="B20" s="0" t="s">
        <v>37</v>
      </c>
      <c r="C20" s="0" t="s">
        <v>38</v>
      </c>
      <c r="D20" s="0" t="s">
        <v>22</v>
      </c>
      <c r="E20" s="2">
        <v>80.83</v>
      </c>
      <c r="F20" s="2">
        <v>46.842181</v>
      </c>
      <c r="G20" s="3">
        <v>0</v>
      </c>
      <c r="H20" s="3">
        <v>70</v>
      </c>
      <c r="I20" s="3">
        <f>[Oil Value]+[Gas Value]</f>
        <v>70</v>
      </c>
      <c r="J20" s="9">
        <f>IF(SUM([Total Value])=0,0,[Total Value]/SUM([Total Value]))</f>
        <v>0.1372549019607843</v>
      </c>
      <c r="K20" s="10">
        <v>3.36</v>
      </c>
    </row>
    <row r="21">
      <c r="A21" s="0" t="s">
        <v>112</v>
      </c>
      <c r="B21" s="0" t="s">
        <v>79</v>
      </c>
      <c r="C21" s="0" t="s">
        <v>80</v>
      </c>
      <c r="D21" s="0" t="s">
        <v>22</v>
      </c>
      <c r="E21" s="2">
        <v>80.83</v>
      </c>
      <c r="F21" s="2">
        <v>46.842181</v>
      </c>
      <c r="G21" s="3">
        <v>0</v>
      </c>
      <c r="H21" s="3">
        <v>130</v>
      </c>
      <c r="I21" s="3">
        <f>[Oil Value]+[Gas Value]</f>
        <v>130</v>
      </c>
      <c r="J21" s="9">
        <f>IF(SUM([Total Value])=0,0,[Total Value]/SUM([Total Value]))</f>
        <v>0.2549019607843137</v>
      </c>
      <c r="K21" s="10">
        <v>6.18</v>
      </c>
    </row>
    <row r="22">
      <c r="A22" s="0" t="s">
        <v>112</v>
      </c>
      <c r="B22" s="0" t="s">
        <v>87</v>
      </c>
      <c r="C22" s="0" t="s">
        <v>88</v>
      </c>
      <c r="D22" s="0" t="s">
        <v>22</v>
      </c>
      <c r="E22" s="2">
        <v>80.83</v>
      </c>
      <c r="F22" s="2">
        <v>46.842181</v>
      </c>
      <c r="G22" s="3">
        <v>0</v>
      </c>
      <c r="H22" s="3">
        <v>100</v>
      </c>
      <c r="I22" s="3">
        <f>[Oil Value]+[Gas Value]</f>
        <v>100</v>
      </c>
      <c r="J22" s="9">
        <f>IF(SUM([Total Value])=0,0,[Total Value]/SUM([Total Value]))</f>
        <v>0.19607843137254904</v>
      </c>
      <c r="K22" s="10">
        <v>4.78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2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36.44859313964844" customWidth="1"/>
    <col min="4" max="4" width="31.096939086914062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89</v>
      </c>
    </row>
    <row r="2">
      <c r="A2" s="0" t="s">
        <v>90</v>
      </c>
      <c r="B2" s="0" t="s">
        <v>91</v>
      </c>
      <c r="C2" s="0" t="s">
        <v>92</v>
      </c>
      <c r="D2" s="0" t="s">
        <v>93</v>
      </c>
      <c r="E2" s="0" t="s">
        <v>94</v>
      </c>
    </row>
    <row r="3">
      <c r="A3" s="0" t="s">
        <v>95</v>
      </c>
      <c r="B3" s="4">
        <v>0</v>
      </c>
      <c r="C3" s="4">
        <v>1932.61</v>
      </c>
      <c r="D3" s="4">
        <v>1932.61</v>
      </c>
      <c r="E3" s="4">
        <f>[Prior]+[First]+[Second]</f>
        <v>3865.22</v>
      </c>
    </row>
    <row r="4">
      <c r="A4" s="0" t="s">
        <v>96</v>
      </c>
      <c r="B4" s="4">
        <v>0</v>
      </c>
      <c r="C4" s="4">
        <v>-711.48</v>
      </c>
      <c r="D4" s="4">
        <v>-711.48</v>
      </c>
      <c r="E4" s="4">
        <f>[Prior]+[First]+[Second]</f>
        <v>-1422.96</v>
      </c>
    </row>
    <row r="5">
      <c r="A5" s="0" t="s">
        <v>97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100</v>
      </c>
      <c r="B8" s="4">
        <v>0</v>
      </c>
      <c r="C8" s="4">
        <v>1221.13</v>
      </c>
      <c r="D8" s="4">
        <v>1221.13</v>
      </c>
      <c r="E8" s="4">
        <f>[Prior]+[First]+[Second]</f>
        <v>2442.26</v>
      </c>
    </row>
    <row r="9">
      <c r="A9" s="0" t="s">
        <v>101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102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103</v>
      </c>
      <c r="B11" s="4">
        <v>0</v>
      </c>
      <c r="C11" s="4">
        <v>1221.13</v>
      </c>
      <c r="D11" s="4">
        <v>1221.13</v>
      </c>
      <c r="E11" s="4">
        <f>[Prior]+[First]+[Second]</f>
        <v>2442.26</v>
      </c>
    </row>
    <row r="12">
      <c r="A12" s="0" t="s">
        <v>104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105</v>
      </c>
      <c r="B13" s="4">
        <v>0</v>
      </c>
      <c r="C13" s="4">
        <v>1221.13</v>
      </c>
      <c r="D13" s="4">
        <v>1221.13</v>
      </c>
      <c r="E13" s="4">
        <f>[Prior]+[First]+[Second]</f>
        <v>2442.26</v>
      </c>
    </row>
    <row r="15">
      <c r="A15" s="1" t="s">
        <v>106</v>
      </c>
    </row>
    <row r="16">
      <c r="A16" s="0" t="s">
        <v>107</v>
      </c>
      <c r="B16" s="0" t="s">
        <v>108</v>
      </c>
      <c r="C16" s="0" t="s">
        <v>109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110</v>
      </c>
      <c r="K16" s="0" t="s">
        <v>111</v>
      </c>
    </row>
    <row r="17">
      <c r="A17" s="0" t="s">
        <v>112</v>
      </c>
      <c r="B17" s="0" t="s">
        <v>51</v>
      </c>
      <c r="C17" s="0" t="s">
        <v>52</v>
      </c>
      <c r="D17" s="0" t="s">
        <v>23</v>
      </c>
      <c r="E17" s="2">
        <v>86.64</v>
      </c>
      <c r="F17" s="2">
        <v>54.731092</v>
      </c>
      <c r="G17" s="3">
        <v>140</v>
      </c>
      <c r="H17" s="3">
        <v>130</v>
      </c>
      <c r="I17" s="3">
        <f>[Oil Value]+[Gas Value]</f>
        <v>270</v>
      </c>
      <c r="J17" s="9">
        <f>IF(SUM([Total Value])=0,0,[Total Value]/SUM([Total Value]))</f>
        <v>0.006053811659192825</v>
      </c>
      <c r="K17" s="10">
        <v>14.9</v>
      </c>
    </row>
    <row r="18">
      <c r="A18" s="0" t="s">
        <v>112</v>
      </c>
      <c r="B18" s="0" t="s">
        <v>57</v>
      </c>
      <c r="C18" s="0" t="s">
        <v>58</v>
      </c>
      <c r="D18" s="0" t="s">
        <v>23</v>
      </c>
      <c r="E18" s="2">
        <v>86.64</v>
      </c>
      <c r="F18" s="2">
        <v>54.731092</v>
      </c>
      <c r="G18" s="3">
        <v>0</v>
      </c>
      <c r="H18" s="3">
        <v>3040</v>
      </c>
      <c r="I18" s="3">
        <f>[Oil Value]+[Gas Value]</f>
        <v>3040</v>
      </c>
      <c r="J18" s="9">
        <f>IF(SUM([Total Value])=0,0,[Total Value]/SUM([Total Value]))</f>
        <v>0.06816143497757847</v>
      </c>
      <c r="K18" s="10">
        <v>166.36</v>
      </c>
    </row>
    <row r="19">
      <c r="A19" s="0" t="s">
        <v>112</v>
      </c>
      <c r="B19" s="0" t="s">
        <v>59</v>
      </c>
      <c r="C19" s="0" t="s">
        <v>60</v>
      </c>
      <c r="D19" s="0" t="s">
        <v>23</v>
      </c>
      <c r="E19" s="2">
        <v>86.64</v>
      </c>
      <c r="F19" s="2">
        <v>54.731092</v>
      </c>
      <c r="G19" s="3">
        <v>8730</v>
      </c>
      <c r="H19" s="3">
        <v>1770</v>
      </c>
      <c r="I19" s="3">
        <f>[Oil Value]+[Gas Value]</f>
        <v>10500</v>
      </c>
      <c r="J19" s="9">
        <f>IF(SUM([Total Value])=0,0,[Total Value]/SUM([Total Value]))</f>
        <v>0.23542600896860988</v>
      </c>
      <c r="K19" s="10">
        <v>574.88</v>
      </c>
    </row>
    <row r="20">
      <c r="A20" s="0" t="s">
        <v>112</v>
      </c>
      <c r="B20" s="0" t="s">
        <v>61</v>
      </c>
      <c r="C20" s="0" t="s">
        <v>62</v>
      </c>
      <c r="D20" s="0" t="s">
        <v>23</v>
      </c>
      <c r="E20" s="2">
        <v>86.64</v>
      </c>
      <c r="F20" s="2">
        <v>54.731092</v>
      </c>
      <c r="G20" s="3">
        <v>250</v>
      </c>
      <c r="H20" s="3">
        <v>580</v>
      </c>
      <c r="I20" s="3">
        <f>[Oil Value]+[Gas Value]</f>
        <v>830</v>
      </c>
      <c r="J20" s="9">
        <f>IF(SUM([Total Value])=0,0,[Total Value]/SUM([Total Value]))</f>
        <v>0.01860986547085202</v>
      </c>
      <c r="K20" s="10">
        <v>45.48</v>
      </c>
    </row>
    <row r="21">
      <c r="A21" s="0" t="s">
        <v>112</v>
      </c>
      <c r="B21" s="0" t="s">
        <v>63</v>
      </c>
      <c r="C21" s="0" t="s">
        <v>64</v>
      </c>
      <c r="D21" s="0" t="s">
        <v>23</v>
      </c>
      <c r="E21" s="2">
        <v>86.64</v>
      </c>
      <c r="F21" s="2">
        <v>54.731092</v>
      </c>
      <c r="G21" s="3">
        <v>680</v>
      </c>
      <c r="H21" s="3">
        <v>2210</v>
      </c>
      <c r="I21" s="3">
        <f>[Oil Value]+[Gas Value]</f>
        <v>2890</v>
      </c>
      <c r="J21" s="9">
        <f>IF(SUM([Total Value])=0,0,[Total Value]/SUM([Total Value]))</f>
        <v>0.0647982062780269</v>
      </c>
      <c r="K21" s="10">
        <v>158.26</v>
      </c>
    </row>
    <row r="22">
      <c r="A22" s="0" t="s">
        <v>112</v>
      </c>
      <c r="B22" s="0" t="s">
        <v>65</v>
      </c>
      <c r="C22" s="0" t="s">
        <v>66</v>
      </c>
      <c r="D22" s="0" t="s">
        <v>23</v>
      </c>
      <c r="E22" s="2">
        <v>86.64</v>
      </c>
      <c r="F22" s="2">
        <v>54.731092</v>
      </c>
      <c r="G22" s="3">
        <v>290</v>
      </c>
      <c r="H22" s="3">
        <v>1380</v>
      </c>
      <c r="I22" s="3">
        <f>[Oil Value]+[Gas Value]</f>
        <v>1670</v>
      </c>
      <c r="J22" s="9">
        <f>IF(SUM([Total Value])=0,0,[Total Value]/SUM([Total Value]))</f>
        <v>0.03744394618834081</v>
      </c>
      <c r="K22" s="10">
        <v>91.52</v>
      </c>
    </row>
    <row r="23">
      <c r="A23" s="0" t="s">
        <v>112</v>
      </c>
      <c r="B23" s="0" t="s">
        <v>67</v>
      </c>
      <c r="C23" s="0" t="s">
        <v>68</v>
      </c>
      <c r="D23" s="0" t="s">
        <v>23</v>
      </c>
      <c r="E23" s="2">
        <v>86.64</v>
      </c>
      <c r="F23" s="2">
        <v>54.731092</v>
      </c>
      <c r="G23" s="3">
        <v>300</v>
      </c>
      <c r="H23" s="3">
        <v>5360</v>
      </c>
      <c r="I23" s="3">
        <f>[Oil Value]+[Gas Value]</f>
        <v>5660</v>
      </c>
      <c r="J23" s="9">
        <f>IF(SUM([Total Value])=0,0,[Total Value]/SUM([Total Value]))</f>
        <v>0.12690582959641258</v>
      </c>
      <c r="K23" s="10">
        <v>309.9</v>
      </c>
    </row>
    <row r="24">
      <c r="A24" s="0" t="s">
        <v>112</v>
      </c>
      <c r="B24" s="0" t="s">
        <v>69</v>
      </c>
      <c r="C24" s="0" t="s">
        <v>70</v>
      </c>
      <c r="D24" s="0" t="s">
        <v>23</v>
      </c>
      <c r="E24" s="2">
        <v>86.64</v>
      </c>
      <c r="F24" s="2">
        <v>54.731092</v>
      </c>
      <c r="G24" s="3">
        <v>300</v>
      </c>
      <c r="H24" s="3">
        <v>5530</v>
      </c>
      <c r="I24" s="3">
        <f>[Oil Value]+[Gas Value]</f>
        <v>5830</v>
      </c>
      <c r="J24" s="9">
        <f>IF(SUM([Total Value])=0,0,[Total Value]/SUM([Total Value]))</f>
        <v>0.13071748878923767</v>
      </c>
      <c r="K24" s="10">
        <v>319.16</v>
      </c>
    </row>
    <row r="25">
      <c r="A25" s="0" t="s">
        <v>112</v>
      </c>
      <c r="B25" s="0" t="s">
        <v>71</v>
      </c>
      <c r="C25" s="0" t="s">
        <v>72</v>
      </c>
      <c r="D25" s="0" t="s">
        <v>23</v>
      </c>
      <c r="E25" s="2">
        <v>86.64</v>
      </c>
      <c r="F25" s="2">
        <v>54.731092</v>
      </c>
      <c r="G25" s="3">
        <v>380</v>
      </c>
      <c r="H25" s="3">
        <v>7770</v>
      </c>
      <c r="I25" s="3">
        <f>[Oil Value]+[Gas Value]</f>
        <v>8150</v>
      </c>
      <c r="J25" s="9">
        <f>IF(SUM([Total Value])=0,0,[Total Value]/SUM([Total Value]))</f>
        <v>0.1827354260089686</v>
      </c>
      <c r="K25" s="10">
        <v>446.22</v>
      </c>
    </row>
    <row r="26">
      <c r="A26" s="0" t="s">
        <v>112</v>
      </c>
      <c r="B26" s="0" t="s">
        <v>75</v>
      </c>
      <c r="C26" s="0" t="s">
        <v>76</v>
      </c>
      <c r="D26" s="0" t="s">
        <v>23</v>
      </c>
      <c r="E26" s="2">
        <v>86.64</v>
      </c>
      <c r="F26" s="2">
        <v>54.731092</v>
      </c>
      <c r="G26" s="3">
        <v>0</v>
      </c>
      <c r="H26" s="3">
        <v>520</v>
      </c>
      <c r="I26" s="3">
        <f>[Oil Value]+[Gas Value]</f>
        <v>520</v>
      </c>
      <c r="J26" s="9">
        <f>IF(SUM([Total Value])=0,0,[Total Value]/SUM([Total Value]))</f>
        <v>0.01165919282511211</v>
      </c>
      <c r="K26" s="10">
        <v>28.46</v>
      </c>
    </row>
    <row r="27">
      <c r="A27" s="0" t="s">
        <v>112</v>
      </c>
      <c r="B27" s="0" t="s">
        <v>77</v>
      </c>
      <c r="C27" s="0" t="s">
        <v>78</v>
      </c>
      <c r="D27" s="0" t="s">
        <v>23</v>
      </c>
      <c r="E27" s="2">
        <v>86.64</v>
      </c>
      <c r="F27" s="2">
        <v>54.731092</v>
      </c>
      <c r="G27" s="3">
        <v>940</v>
      </c>
      <c r="H27" s="3">
        <v>1800</v>
      </c>
      <c r="I27" s="3">
        <f>[Oil Value]+[Gas Value]</f>
        <v>2740</v>
      </c>
      <c r="J27" s="9">
        <f>IF(SUM([Total Value])=0,0,[Total Value]/SUM([Total Value]))</f>
        <v>0.06143497757847534</v>
      </c>
      <c r="K27" s="10">
        <v>150.06</v>
      </c>
    </row>
    <row r="28">
      <c r="A28" s="0" t="s">
        <v>112</v>
      </c>
      <c r="B28" s="0" t="s">
        <v>83</v>
      </c>
      <c r="C28" s="0" t="s">
        <v>84</v>
      </c>
      <c r="D28" s="0" t="s">
        <v>23</v>
      </c>
      <c r="E28" s="2">
        <v>86.64</v>
      </c>
      <c r="F28" s="2">
        <v>54.731092</v>
      </c>
      <c r="G28" s="3">
        <v>330</v>
      </c>
      <c r="H28" s="3">
        <v>2170</v>
      </c>
      <c r="I28" s="3">
        <f>[Oil Value]+[Gas Value]</f>
        <v>2500</v>
      </c>
      <c r="J28" s="9">
        <f>IF(SUM([Total Value])=0,0,[Total Value]/SUM([Total Value]))</f>
        <v>0.05605381165919283</v>
      </c>
      <c r="K28" s="10">
        <v>137.06</v>
      </c>
    </row>
  </sheetData>
  <headerFooter/>
  <tableParts>
    <tablePart r:id="rId1"/>
    <tablePart r:id="rId2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3.360334396362305" customWidth="1"/>
    <col min="4" max="4" width="32.00849151611328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89</v>
      </c>
    </row>
    <row r="2">
      <c r="A2" s="0" t="s">
        <v>90</v>
      </c>
      <c r="B2" s="0" t="s">
        <v>91</v>
      </c>
      <c r="C2" s="0" t="s">
        <v>92</v>
      </c>
      <c r="D2" s="0" t="s">
        <v>93</v>
      </c>
      <c r="E2" s="0" t="s">
        <v>94</v>
      </c>
    </row>
    <row r="3">
      <c r="A3" s="0" t="s">
        <v>95</v>
      </c>
      <c r="B3" s="4">
        <v>0</v>
      </c>
      <c r="C3" s="4">
        <v>3.7</v>
      </c>
      <c r="D3" s="4">
        <v>3.7</v>
      </c>
      <c r="E3" s="4">
        <f>[Prior]+[First]+[Second]</f>
        <v>7.4</v>
      </c>
    </row>
    <row r="4">
      <c r="A4" s="0" t="s">
        <v>96</v>
      </c>
      <c r="B4" s="4">
        <v>0</v>
      </c>
      <c r="C4" s="4">
        <v>-1.69</v>
      </c>
      <c r="D4" s="4">
        <v>-1.69</v>
      </c>
      <c r="E4" s="4">
        <f>[Prior]+[First]+[Second]</f>
        <v>-3.38</v>
      </c>
    </row>
    <row r="5">
      <c r="A5" s="0" t="s">
        <v>97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100</v>
      </c>
      <c r="B8" s="4">
        <v>0</v>
      </c>
      <c r="C8" s="4">
        <v>2.01</v>
      </c>
      <c r="D8" s="4">
        <v>2.01</v>
      </c>
      <c r="E8" s="4">
        <f>[Prior]+[First]+[Second]</f>
        <v>4.02</v>
      </c>
    </row>
    <row r="9">
      <c r="A9" s="0" t="s">
        <v>101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102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103</v>
      </c>
      <c r="B11" s="4">
        <v>0</v>
      </c>
      <c r="C11" s="4">
        <v>2.01</v>
      </c>
      <c r="D11" s="4">
        <v>2.01</v>
      </c>
      <c r="E11" s="4">
        <f>[Prior]+[First]+[Second]</f>
        <v>4.02</v>
      </c>
    </row>
    <row r="12">
      <c r="A12" s="0" t="s">
        <v>104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105</v>
      </c>
      <c r="B13" s="4">
        <v>0</v>
      </c>
      <c r="C13" s="4">
        <v>2.01</v>
      </c>
      <c r="D13" s="4">
        <v>2.01</v>
      </c>
      <c r="E13" s="4">
        <f>[Prior]+[First]+[Second]</f>
        <v>4.02</v>
      </c>
    </row>
    <row r="15">
      <c r="A15" s="1" t="s">
        <v>106</v>
      </c>
    </row>
    <row r="16">
      <c r="A16" s="0" t="s">
        <v>107</v>
      </c>
      <c r="B16" s="0" t="s">
        <v>108</v>
      </c>
      <c r="C16" s="0" t="s">
        <v>109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110</v>
      </c>
      <c r="K16" s="0" t="s">
        <v>111</v>
      </c>
    </row>
    <row r="17">
      <c r="A17" s="0" t="s">
        <v>112</v>
      </c>
      <c r="B17" s="0" t="s">
        <v>39</v>
      </c>
      <c r="C17" s="0" t="s">
        <v>40</v>
      </c>
      <c r="D17" s="0" t="s">
        <v>24</v>
      </c>
      <c r="E17" s="2">
        <v>82.15</v>
      </c>
      <c r="F17" s="2">
        <v>44.548776</v>
      </c>
      <c r="G17" s="3">
        <v>0</v>
      </c>
      <c r="H17" s="3">
        <v>90</v>
      </c>
      <c r="I17" s="3">
        <f>[Oil Value]+[Gas Value]</f>
        <v>90</v>
      </c>
      <c r="J17" s="9">
        <f>IF(SUM([Total Value])=0,0,[Total Value]/SUM([Total Value]))</f>
        <v>1</v>
      </c>
      <c r="K17" s="10">
        <v>4.02</v>
      </c>
    </row>
  </sheetData>
  <headerFooter/>
  <tableParts>
    <tablePart r:id="rId1"/>
    <tablePart r:id="rId2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K21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9.74909782409668" customWidth="1"/>
    <col min="4" max="4" width="30.68668937683105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89</v>
      </c>
    </row>
    <row r="2">
      <c r="A2" s="0" t="s">
        <v>90</v>
      </c>
      <c r="B2" s="0" t="s">
        <v>91</v>
      </c>
      <c r="C2" s="0" t="s">
        <v>92</v>
      </c>
      <c r="D2" s="0" t="s">
        <v>93</v>
      </c>
      <c r="E2" s="0" t="s">
        <v>94</v>
      </c>
    </row>
    <row r="3">
      <c r="A3" s="0" t="s">
        <v>95</v>
      </c>
      <c r="B3" s="4">
        <v>0</v>
      </c>
      <c r="C3" s="4">
        <v>1062.15</v>
      </c>
      <c r="D3" s="4">
        <v>1062.15</v>
      </c>
      <c r="E3" s="4">
        <f>[Prior]+[First]+[Second]</f>
        <v>2124.3</v>
      </c>
    </row>
    <row r="4">
      <c r="A4" s="0" t="s">
        <v>96</v>
      </c>
      <c r="B4" s="4">
        <v>0</v>
      </c>
      <c r="C4" s="4">
        <v>-391.33</v>
      </c>
      <c r="D4" s="4">
        <v>-391.33</v>
      </c>
      <c r="E4" s="4">
        <f>[Prior]+[First]+[Second]</f>
        <v>-782.66</v>
      </c>
    </row>
    <row r="5">
      <c r="A5" s="0" t="s">
        <v>97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100</v>
      </c>
      <c r="B8" s="4">
        <v>0</v>
      </c>
      <c r="C8" s="4">
        <v>670.82</v>
      </c>
      <c r="D8" s="4">
        <v>670.82</v>
      </c>
      <c r="E8" s="4">
        <f>[Prior]+[First]+[Second]</f>
        <v>1341.64</v>
      </c>
    </row>
    <row r="9">
      <c r="A9" s="0" t="s">
        <v>101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102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103</v>
      </c>
      <c r="B11" s="4">
        <v>0</v>
      </c>
      <c r="C11" s="4">
        <v>670.82</v>
      </c>
      <c r="D11" s="4">
        <v>670.82</v>
      </c>
      <c r="E11" s="4">
        <f>[Prior]+[First]+[Second]</f>
        <v>1341.64</v>
      </c>
    </row>
    <row r="12">
      <c r="A12" s="0" t="s">
        <v>104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105</v>
      </c>
      <c r="B13" s="4">
        <v>0</v>
      </c>
      <c r="C13" s="4">
        <v>670.82</v>
      </c>
      <c r="D13" s="4">
        <v>670.82</v>
      </c>
      <c r="E13" s="4">
        <f>[Prior]+[First]+[Second]</f>
        <v>1341.64</v>
      </c>
    </row>
    <row r="15">
      <c r="A15" s="1" t="s">
        <v>106</v>
      </c>
    </row>
    <row r="16">
      <c r="A16" s="0" t="s">
        <v>107</v>
      </c>
      <c r="B16" s="0" t="s">
        <v>108</v>
      </c>
      <c r="C16" s="0" t="s">
        <v>109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110</v>
      </c>
      <c r="K16" s="0" t="s">
        <v>111</v>
      </c>
    </row>
    <row r="17">
      <c r="A17" s="0" t="s">
        <v>112</v>
      </c>
      <c r="B17" s="0" t="s">
        <v>53</v>
      </c>
      <c r="C17" s="0" t="s">
        <v>54</v>
      </c>
      <c r="D17" s="0" t="s">
        <v>25</v>
      </c>
      <c r="E17" s="2">
        <v>89.73</v>
      </c>
      <c r="F17" s="2">
        <v>56.66545</v>
      </c>
      <c r="G17" s="3">
        <v>230</v>
      </c>
      <c r="H17" s="3">
        <v>2550</v>
      </c>
      <c r="I17" s="3">
        <f>[Oil Value]+[Gas Value]</f>
        <v>2780</v>
      </c>
      <c r="J17" s="9">
        <f>IF(SUM([Total Value])=0,0,[Total Value]/SUM([Total Value]))</f>
        <v>0.11744824672581328</v>
      </c>
      <c r="K17" s="10">
        <v>157.6</v>
      </c>
    </row>
    <row r="18">
      <c r="A18" s="0" t="s">
        <v>112</v>
      </c>
      <c r="B18" s="0" t="s">
        <v>55</v>
      </c>
      <c r="C18" s="0" t="s">
        <v>56</v>
      </c>
      <c r="D18" s="0" t="s">
        <v>25</v>
      </c>
      <c r="E18" s="2">
        <v>89.73</v>
      </c>
      <c r="F18" s="2">
        <v>56.66545</v>
      </c>
      <c r="G18" s="3">
        <v>780</v>
      </c>
      <c r="H18" s="3">
        <v>260</v>
      </c>
      <c r="I18" s="3">
        <f>[Oil Value]+[Gas Value]</f>
        <v>1040</v>
      </c>
      <c r="J18" s="9">
        <f>IF(SUM([Total Value])=0,0,[Total Value]/SUM([Total Value]))</f>
        <v>0.04393747359526827</v>
      </c>
      <c r="K18" s="10">
        <v>58.94</v>
      </c>
    </row>
    <row r="19">
      <c r="A19" s="0" t="s">
        <v>112</v>
      </c>
      <c r="B19" s="0" t="s">
        <v>73</v>
      </c>
      <c r="C19" s="0" t="s">
        <v>74</v>
      </c>
      <c r="D19" s="0" t="s">
        <v>25</v>
      </c>
      <c r="E19" s="2">
        <v>89.73</v>
      </c>
      <c r="F19" s="2">
        <v>56.66545</v>
      </c>
      <c r="G19" s="3">
        <v>120</v>
      </c>
      <c r="H19" s="3">
        <v>8190</v>
      </c>
      <c r="I19" s="3">
        <f>[Oil Value]+[Gas Value]</f>
        <v>8310</v>
      </c>
      <c r="J19" s="9">
        <f>IF(SUM([Total Value])=0,0,[Total Value]/SUM([Total Value]))</f>
        <v>0.35107731305449935</v>
      </c>
      <c r="K19" s="10">
        <v>470.98</v>
      </c>
    </row>
    <row r="20">
      <c r="A20" s="0" t="s">
        <v>112</v>
      </c>
      <c r="B20" s="0" t="s">
        <v>81</v>
      </c>
      <c r="C20" s="0" t="s">
        <v>82</v>
      </c>
      <c r="D20" s="0" t="s">
        <v>25</v>
      </c>
      <c r="E20" s="2">
        <v>89.73</v>
      </c>
      <c r="F20" s="2">
        <v>56.66545</v>
      </c>
      <c r="G20" s="3">
        <v>300</v>
      </c>
      <c r="H20" s="3">
        <v>2470</v>
      </c>
      <c r="I20" s="3">
        <f>[Oil Value]+[Gas Value]</f>
        <v>2770</v>
      </c>
      <c r="J20" s="9">
        <f>IF(SUM([Total Value])=0,0,[Total Value]/SUM([Total Value]))</f>
        <v>0.11702577101816646</v>
      </c>
      <c r="K20" s="10">
        <v>157.02</v>
      </c>
    </row>
    <row r="21">
      <c r="A21" s="0" t="s">
        <v>112</v>
      </c>
      <c r="B21" s="0" t="s">
        <v>85</v>
      </c>
      <c r="C21" s="0" t="s">
        <v>86</v>
      </c>
      <c r="D21" s="0" t="s">
        <v>25</v>
      </c>
      <c r="E21" s="2">
        <v>89.73</v>
      </c>
      <c r="F21" s="2">
        <v>56.66545</v>
      </c>
      <c r="G21" s="3">
        <v>180</v>
      </c>
      <c r="H21" s="3">
        <v>8590</v>
      </c>
      <c r="I21" s="3">
        <f>[Oil Value]+[Gas Value]</f>
        <v>8770</v>
      </c>
      <c r="J21" s="9">
        <f>IF(SUM([Total Value])=0,0,[Total Value]/SUM([Total Value]))</f>
        <v>0.3705111956062526</v>
      </c>
      <c r="K21" s="10">
        <v>497.1</v>
      </c>
    </row>
  </sheetData>
  <headerFooter/>
  <tableParts>
    <tablePart r:id="rId1"/>
    <tablePart r:id="rId2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K21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5.75448989868164" customWidth="1"/>
    <col min="4" max="4" width="27.5397396087646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89</v>
      </c>
    </row>
    <row r="2">
      <c r="A2" s="0" t="s">
        <v>90</v>
      </c>
      <c r="B2" s="0" t="s">
        <v>91</v>
      </c>
      <c r="C2" s="0" t="s">
        <v>92</v>
      </c>
      <c r="D2" s="0" t="s">
        <v>93</v>
      </c>
      <c r="E2" s="0" t="s">
        <v>94</v>
      </c>
    </row>
    <row r="3">
      <c r="A3" s="0" t="s">
        <v>95</v>
      </c>
      <c r="B3" s="4">
        <v>0</v>
      </c>
      <c r="C3" s="4">
        <v>557.23</v>
      </c>
      <c r="D3" s="4">
        <v>557.23</v>
      </c>
      <c r="E3" s="4">
        <f>[Prior]+[First]+[Second]</f>
        <v>1114.46</v>
      </c>
    </row>
    <row r="4">
      <c r="A4" s="0" t="s">
        <v>96</v>
      </c>
      <c r="B4" s="4">
        <v>0</v>
      </c>
      <c r="C4" s="4">
        <v>-245.2</v>
      </c>
      <c r="D4" s="4">
        <v>-245.2</v>
      </c>
      <c r="E4" s="4">
        <f>[Prior]+[First]+[Second]</f>
        <v>-490.4</v>
      </c>
    </row>
    <row r="5">
      <c r="A5" s="0" t="s">
        <v>97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98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99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100</v>
      </c>
      <c r="B8" s="4">
        <v>0</v>
      </c>
      <c r="C8" s="4">
        <v>312.03</v>
      </c>
      <c r="D8" s="4">
        <v>312.03</v>
      </c>
      <c r="E8" s="4">
        <f>[Prior]+[First]+[Second]</f>
        <v>624.06</v>
      </c>
    </row>
    <row r="9">
      <c r="A9" s="0" t="s">
        <v>101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102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103</v>
      </c>
      <c r="B11" s="4">
        <v>0</v>
      </c>
      <c r="C11" s="4">
        <v>312.03</v>
      </c>
      <c r="D11" s="4">
        <v>312.03</v>
      </c>
      <c r="E11" s="4">
        <f>[Prior]+[First]+[Second]</f>
        <v>624.06</v>
      </c>
    </row>
    <row r="12">
      <c r="A12" s="0" t="s">
        <v>104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105</v>
      </c>
      <c r="B13" s="4">
        <v>0</v>
      </c>
      <c r="C13" s="4">
        <v>312.03</v>
      </c>
      <c r="D13" s="4">
        <v>312.03</v>
      </c>
      <c r="E13" s="4">
        <f>[Prior]+[First]+[Second]</f>
        <v>624.06</v>
      </c>
    </row>
    <row r="15">
      <c r="A15" s="1" t="s">
        <v>106</v>
      </c>
    </row>
    <row r="16">
      <c r="A16" s="0" t="s">
        <v>107</v>
      </c>
      <c r="B16" s="0" t="s">
        <v>108</v>
      </c>
      <c r="C16" s="0" t="s">
        <v>109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110</v>
      </c>
      <c r="K16" s="0" t="s">
        <v>111</v>
      </c>
    </row>
    <row r="17">
      <c r="A17" s="0" t="s">
        <v>112</v>
      </c>
      <c r="B17" s="0" t="s">
        <v>41</v>
      </c>
      <c r="C17" s="0" t="s">
        <v>42</v>
      </c>
      <c r="D17" s="0" t="s">
        <v>26</v>
      </c>
      <c r="E17" s="2">
        <v>86.1</v>
      </c>
      <c r="F17" s="2">
        <v>48.212873</v>
      </c>
      <c r="G17" s="3">
        <v>1370</v>
      </c>
      <c r="H17" s="3">
        <v>410</v>
      </c>
      <c r="I17" s="3">
        <f>[Oil Value]+[Gas Value]</f>
        <v>1780</v>
      </c>
      <c r="J17" s="9">
        <f>IF(SUM([Total Value])=0,0,[Total Value]/SUM([Total Value]))</f>
        <v>0.1375579598145286</v>
      </c>
      <c r="K17" s="10">
        <v>85.82</v>
      </c>
    </row>
    <row r="18">
      <c r="A18" s="0" t="s">
        <v>112</v>
      </c>
      <c r="B18" s="0" t="s">
        <v>43</v>
      </c>
      <c r="C18" s="0" t="s">
        <v>44</v>
      </c>
      <c r="D18" s="0" t="s">
        <v>26</v>
      </c>
      <c r="E18" s="2">
        <v>86.1</v>
      </c>
      <c r="F18" s="2">
        <v>48.212873</v>
      </c>
      <c r="G18" s="3">
        <v>80</v>
      </c>
      <c r="H18" s="3">
        <v>260</v>
      </c>
      <c r="I18" s="3">
        <f>[Oil Value]+[Gas Value]</f>
        <v>340</v>
      </c>
      <c r="J18" s="9">
        <f>IF(SUM([Total Value])=0,0,[Total Value]/SUM([Total Value]))</f>
        <v>0.02627511591962906</v>
      </c>
      <c r="K18" s="10">
        <v>16.4</v>
      </c>
    </row>
    <row r="19">
      <c r="A19" s="0" t="s">
        <v>112</v>
      </c>
      <c r="B19" s="0" t="s">
        <v>45</v>
      </c>
      <c r="C19" s="0" t="s">
        <v>46</v>
      </c>
      <c r="D19" s="0" t="s">
        <v>26</v>
      </c>
      <c r="E19" s="2">
        <v>86.1</v>
      </c>
      <c r="F19" s="2">
        <v>48.212873</v>
      </c>
      <c r="G19" s="3">
        <v>80</v>
      </c>
      <c r="H19" s="3">
        <v>260</v>
      </c>
      <c r="I19" s="3">
        <f>[Oil Value]+[Gas Value]</f>
        <v>340</v>
      </c>
      <c r="J19" s="9">
        <f>IF(SUM([Total Value])=0,0,[Total Value]/SUM([Total Value]))</f>
        <v>0.02627511591962906</v>
      </c>
      <c r="K19" s="10">
        <v>16.4</v>
      </c>
    </row>
    <row r="20">
      <c r="A20" s="0" t="s">
        <v>112</v>
      </c>
      <c r="B20" s="0" t="s">
        <v>47</v>
      </c>
      <c r="C20" s="0" t="s">
        <v>48</v>
      </c>
      <c r="D20" s="0" t="s">
        <v>26</v>
      </c>
      <c r="E20" s="2">
        <v>86.1</v>
      </c>
      <c r="F20" s="2">
        <v>48.212873</v>
      </c>
      <c r="G20" s="3">
        <v>390</v>
      </c>
      <c r="H20" s="3">
        <v>60</v>
      </c>
      <c r="I20" s="3">
        <f>[Oil Value]+[Gas Value]</f>
        <v>450</v>
      </c>
      <c r="J20" s="9">
        <f>IF(SUM([Total Value])=0,0,[Total Value]/SUM([Total Value]))</f>
        <v>0.0347758887171561</v>
      </c>
      <c r="K20" s="10">
        <v>21.78</v>
      </c>
    </row>
    <row r="21">
      <c r="A21" s="0" t="s">
        <v>112</v>
      </c>
      <c r="B21" s="0" t="s">
        <v>49</v>
      </c>
      <c r="C21" s="0" t="s">
        <v>50</v>
      </c>
      <c r="D21" s="0" t="s">
        <v>26</v>
      </c>
      <c r="E21" s="2">
        <v>86.1</v>
      </c>
      <c r="F21" s="2">
        <v>48.212873</v>
      </c>
      <c r="G21" s="3">
        <v>9930</v>
      </c>
      <c r="H21" s="3">
        <v>100</v>
      </c>
      <c r="I21" s="3">
        <f>[Oil Value]+[Gas Value]</f>
        <v>10030</v>
      </c>
      <c r="J21" s="9">
        <f>IF(SUM([Total Value])=0,0,[Total Value]/SUM([Total Value]))</f>
        <v>0.7751159196290572</v>
      </c>
      <c r="K21" s="10">
        <v>483.66</v>
      </c>
    </row>
  </sheetData>
  <headerFooter/>
  <tableParts>
    <tablePart r:id="rId1"/>
    <tablePart r:id="rId2"/>
  </tableParts>
</worksheet>
</file>